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65" windowWidth="18795" windowHeight="12015" activeTab="2"/>
  </bookViews>
  <sheets>
    <sheet name="Sheet1" sheetId="2" r:id="rId1"/>
    <sheet name="Adverse Impact Report" sheetId="3" r:id="rId2"/>
    <sheet name="Instructions" sheetId="1" r:id="rId3"/>
    <sheet name="Sheet2" sheetId="4" r:id="rId4"/>
  </sheets>
  <definedNames>
    <definedName name="_xlnm.Print_Area" localSheetId="1">'Adverse Impact Report'!$A$1:$V$38</definedName>
    <definedName name="_xlnm.Print_Area" localSheetId="2">Instructions!$B$1:$C$45</definedName>
    <definedName name="_xlnm.Print_Titles" localSheetId="1">'Adverse Impact Report'!$A:$B,'Adverse Impact Report'!$1:$2</definedName>
  </definedNames>
  <calcPr calcId="125725"/>
</workbook>
</file>

<file path=xl/calcChain.xml><?xml version="1.0" encoding="utf-8"?>
<calcChain xmlns="http://schemas.openxmlformats.org/spreadsheetml/2006/main">
  <c r="T34" i="3"/>
  <c r="T35"/>
  <c r="T36"/>
  <c r="T33"/>
  <c r="T30"/>
  <c r="T31"/>
  <c r="T32"/>
  <c r="T29"/>
  <c r="T26"/>
  <c r="T27"/>
  <c r="T28"/>
  <c r="T25"/>
  <c r="T16"/>
  <c r="T17"/>
  <c r="T18"/>
  <c r="T19"/>
  <c r="T20"/>
  <c r="T21"/>
  <c r="T22"/>
  <c r="T23"/>
  <c r="T24"/>
  <c r="T15"/>
  <c r="T6"/>
  <c r="T7"/>
  <c r="T8"/>
  <c r="T9"/>
  <c r="T10"/>
  <c r="T11"/>
  <c r="T12"/>
  <c r="T13"/>
  <c r="T14"/>
  <c r="T5"/>
  <c r="T4"/>
  <c r="T3"/>
  <c r="Q34"/>
  <c r="Q35"/>
  <c r="Q36"/>
  <c r="Q33"/>
  <c r="Q30"/>
  <c r="Q31"/>
  <c r="Q32"/>
  <c r="Q29"/>
  <c r="Q26"/>
  <c r="Q27"/>
  <c r="Q28"/>
  <c r="Q25"/>
  <c r="Q16"/>
  <c r="Q17"/>
  <c r="Q18"/>
  <c r="Q19"/>
  <c r="Q20"/>
  <c r="Q21"/>
  <c r="Q22"/>
  <c r="Q23"/>
  <c r="Q24"/>
  <c r="Q15"/>
  <c r="Q6"/>
  <c r="Q7"/>
  <c r="Q8"/>
  <c r="Q9"/>
  <c r="Q10"/>
  <c r="Q11"/>
  <c r="Q12"/>
  <c r="Q13"/>
  <c r="Q14"/>
  <c r="Q5"/>
  <c r="Q4"/>
  <c r="Q3"/>
  <c r="N34"/>
  <c r="N35"/>
  <c r="N36"/>
  <c r="N33"/>
  <c r="N30"/>
  <c r="N31"/>
  <c r="N32"/>
  <c r="N29"/>
  <c r="N26"/>
  <c r="N27"/>
  <c r="N28"/>
  <c r="N25"/>
  <c r="N16"/>
  <c r="N17"/>
  <c r="N18"/>
  <c r="N19"/>
  <c r="N20"/>
  <c r="N21"/>
  <c r="N22"/>
  <c r="N23"/>
  <c r="N24"/>
  <c r="N15"/>
  <c r="N6"/>
  <c r="N7"/>
  <c r="N8"/>
  <c r="N9"/>
  <c r="N10"/>
  <c r="N11"/>
  <c r="N12"/>
  <c r="N13"/>
  <c r="N14"/>
  <c r="N5"/>
  <c r="N4"/>
  <c r="N3"/>
  <c r="K34"/>
  <c r="K35"/>
  <c r="K36"/>
  <c r="K33"/>
  <c r="K30"/>
  <c r="K31"/>
  <c r="K32"/>
  <c r="K29"/>
  <c r="K26"/>
  <c r="K27"/>
  <c r="K28"/>
  <c r="K25"/>
  <c r="K16"/>
  <c r="K17"/>
  <c r="K18"/>
  <c r="K19"/>
  <c r="K20"/>
  <c r="K21"/>
  <c r="K22"/>
  <c r="K23"/>
  <c r="K24"/>
  <c r="K15"/>
  <c r="K6"/>
  <c r="K7"/>
  <c r="K8"/>
  <c r="K9"/>
  <c r="K10"/>
  <c r="K11"/>
  <c r="K12"/>
  <c r="K13"/>
  <c r="K14"/>
  <c r="K5"/>
  <c r="K4"/>
  <c r="K3"/>
  <c r="H34"/>
  <c r="U34" s="1"/>
  <c r="H35"/>
  <c r="U35" s="1"/>
  <c r="H36"/>
  <c r="U36" s="1"/>
  <c r="H33"/>
  <c r="U33" s="1"/>
  <c r="H30"/>
  <c r="U30" s="1"/>
  <c r="H31"/>
  <c r="U31" s="1"/>
  <c r="H32"/>
  <c r="U32" s="1"/>
  <c r="H29"/>
  <c r="U29" s="1"/>
  <c r="H26"/>
  <c r="U26" s="1"/>
  <c r="H27"/>
  <c r="U27" s="1"/>
  <c r="H28"/>
  <c r="U28" s="1"/>
  <c r="H25"/>
  <c r="U25" s="1"/>
  <c r="H16"/>
  <c r="U16" s="1"/>
  <c r="H17"/>
  <c r="U17" s="1"/>
  <c r="H18"/>
  <c r="U18" s="1"/>
  <c r="H19"/>
  <c r="U19" s="1"/>
  <c r="H20"/>
  <c r="U20" s="1"/>
  <c r="H21"/>
  <c r="U21" s="1"/>
  <c r="H22"/>
  <c r="U22" s="1"/>
  <c r="H23"/>
  <c r="U23" s="1"/>
  <c r="H24"/>
  <c r="U24" s="1"/>
  <c r="H15"/>
  <c r="U15" s="1"/>
  <c r="H6"/>
  <c r="U6" s="1"/>
  <c r="H7"/>
  <c r="U7" s="1"/>
  <c r="H8"/>
  <c r="U8" s="1"/>
  <c r="H9"/>
  <c r="U9" s="1"/>
  <c r="H10"/>
  <c r="U10" s="1"/>
  <c r="H11"/>
  <c r="U11" s="1"/>
  <c r="H12"/>
  <c r="U12" s="1"/>
  <c r="H13"/>
  <c r="U13" s="1"/>
  <c r="H14"/>
  <c r="U14" s="1"/>
  <c r="H5"/>
  <c r="U5" s="1"/>
  <c r="H4"/>
  <c r="U4" s="1"/>
  <c r="H3"/>
  <c r="U3" s="1"/>
  <c r="E34"/>
  <c r="I34" s="1"/>
  <c r="E35"/>
  <c r="I35" s="1"/>
  <c r="E36"/>
  <c r="I36" s="1"/>
  <c r="E33"/>
  <c r="I33" s="1"/>
  <c r="E30"/>
  <c r="I30" s="1"/>
  <c r="E31"/>
  <c r="I31" s="1"/>
  <c r="E32"/>
  <c r="I32" s="1"/>
  <c r="E29"/>
  <c r="I29" s="1"/>
  <c r="E26"/>
  <c r="I26" s="1"/>
  <c r="E27"/>
  <c r="I27" s="1"/>
  <c r="E28"/>
  <c r="I28" s="1"/>
  <c r="E25"/>
  <c r="I2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4"/>
  <c r="I24" s="1"/>
  <c r="E15"/>
  <c r="I15" s="1"/>
  <c r="E6"/>
  <c r="I6" s="1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5"/>
  <c r="I5" s="1"/>
  <c r="E4"/>
  <c r="I4" s="1"/>
  <c r="E3"/>
  <c r="I3" s="1"/>
  <c r="D34"/>
  <c r="D35"/>
  <c r="F35" s="1"/>
  <c r="D36"/>
  <c r="F36" s="1"/>
  <c r="D33"/>
  <c r="F33" s="1"/>
  <c r="D31"/>
  <c r="D32"/>
  <c r="F32" s="1"/>
  <c r="D30"/>
  <c r="F30" s="1"/>
  <c r="D29"/>
  <c r="F29" s="1"/>
  <c r="D26"/>
  <c r="F26" s="1"/>
  <c r="D27"/>
  <c r="F27" s="1"/>
  <c r="D28"/>
  <c r="F28" s="1"/>
  <c r="D25"/>
  <c r="F25" s="1"/>
  <c r="G25" s="1"/>
  <c r="D16"/>
  <c r="F16" s="1"/>
  <c r="D17"/>
  <c r="F17" s="1"/>
  <c r="D18"/>
  <c r="F18" s="1"/>
  <c r="D19"/>
  <c r="F19" s="1"/>
  <c r="D20"/>
  <c r="F20" s="1"/>
  <c r="D21"/>
  <c r="F21" s="1"/>
  <c r="G21" s="1"/>
  <c r="D22"/>
  <c r="F22" s="1"/>
  <c r="G22" s="1"/>
  <c r="D23"/>
  <c r="F23" s="1"/>
  <c r="D24"/>
  <c r="F24" s="1"/>
  <c r="D15"/>
  <c r="F15" s="1"/>
  <c r="G1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5"/>
  <c r="F5" s="1"/>
  <c r="D4"/>
  <c r="F4" s="1"/>
  <c r="D3"/>
  <c r="F3" s="1"/>
  <c r="C34"/>
  <c r="C35"/>
  <c r="C36"/>
  <c r="C33"/>
  <c r="C30"/>
  <c r="C31"/>
  <c r="C32"/>
  <c r="C29"/>
  <c r="C26"/>
  <c r="C27"/>
  <c r="C28"/>
  <c r="C25"/>
  <c r="C16"/>
  <c r="C17"/>
  <c r="C18"/>
  <c r="C19"/>
  <c r="C20"/>
  <c r="C21"/>
  <c r="C22"/>
  <c r="C23"/>
  <c r="C24"/>
  <c r="C15"/>
  <c r="C14"/>
  <c r="C13"/>
  <c r="C12"/>
  <c r="C11"/>
  <c r="C10"/>
  <c r="C9"/>
  <c r="C8"/>
  <c r="C7"/>
  <c r="C6"/>
  <c r="C5"/>
  <c r="C4"/>
  <c r="C3"/>
  <c r="F31" l="1"/>
  <c r="G18"/>
  <c r="G16"/>
  <c r="G30"/>
  <c r="G17"/>
  <c r="R4"/>
  <c r="O4"/>
  <c r="L4"/>
  <c r="J14"/>
  <c r="R14"/>
  <c r="O14"/>
  <c r="L14"/>
  <c r="R12"/>
  <c r="O12"/>
  <c r="L12"/>
  <c r="R10"/>
  <c r="O10"/>
  <c r="P10" s="1"/>
  <c r="L10"/>
  <c r="J8"/>
  <c r="R8"/>
  <c r="O8"/>
  <c r="P8" s="1"/>
  <c r="L8"/>
  <c r="J6"/>
  <c r="R6"/>
  <c r="O6"/>
  <c r="P6" s="1"/>
  <c r="L6"/>
  <c r="R24"/>
  <c r="O24"/>
  <c r="L24"/>
  <c r="J22"/>
  <c r="R22"/>
  <c r="O22"/>
  <c r="P22" s="1"/>
  <c r="L22"/>
  <c r="J20"/>
  <c r="R20"/>
  <c r="O20"/>
  <c r="L20"/>
  <c r="J18"/>
  <c r="R18"/>
  <c r="O18"/>
  <c r="L18"/>
  <c r="J16"/>
  <c r="R16"/>
  <c r="O16"/>
  <c r="L16"/>
  <c r="R28"/>
  <c r="O28"/>
  <c r="L28"/>
  <c r="J26"/>
  <c r="R26"/>
  <c r="O26"/>
  <c r="L26"/>
  <c r="R32"/>
  <c r="O32"/>
  <c r="L32"/>
  <c r="J30"/>
  <c r="R30"/>
  <c r="O30"/>
  <c r="P30" s="1"/>
  <c r="L30"/>
  <c r="R36"/>
  <c r="O36"/>
  <c r="L36"/>
  <c r="J34"/>
  <c r="R34"/>
  <c r="O34"/>
  <c r="L34"/>
  <c r="V8"/>
  <c r="S6"/>
  <c r="V6"/>
  <c r="S22"/>
  <c r="V22"/>
  <c r="V16"/>
  <c r="G4"/>
  <c r="G14"/>
  <c r="G24"/>
  <c r="G28"/>
  <c r="M6"/>
  <c r="M22"/>
  <c r="V4"/>
  <c r="R3"/>
  <c r="O3"/>
  <c r="P3" s="1"/>
  <c r="L3"/>
  <c r="M4" s="1"/>
  <c r="J5"/>
  <c r="R5"/>
  <c r="O5"/>
  <c r="P5" s="1"/>
  <c r="L5"/>
  <c r="M8" s="1"/>
  <c r="J13"/>
  <c r="R13"/>
  <c r="O13"/>
  <c r="L13"/>
  <c r="R11"/>
  <c r="S9" s="1"/>
  <c r="O11"/>
  <c r="L11"/>
  <c r="M9" s="1"/>
  <c r="R9"/>
  <c r="O9"/>
  <c r="L9"/>
  <c r="J7"/>
  <c r="R7"/>
  <c r="O7"/>
  <c r="P7" s="1"/>
  <c r="L7"/>
  <c r="J15"/>
  <c r="R15"/>
  <c r="O15"/>
  <c r="P15" s="1"/>
  <c r="L15"/>
  <c r="R23"/>
  <c r="O23"/>
  <c r="L23"/>
  <c r="J21"/>
  <c r="R21"/>
  <c r="S21" s="1"/>
  <c r="O21"/>
  <c r="P21" s="1"/>
  <c r="L21"/>
  <c r="M21" s="1"/>
  <c r="J19"/>
  <c r="R19"/>
  <c r="O19"/>
  <c r="L19"/>
  <c r="J17"/>
  <c r="R17"/>
  <c r="S17" s="1"/>
  <c r="O17"/>
  <c r="L17"/>
  <c r="M17" s="1"/>
  <c r="J25"/>
  <c r="R25"/>
  <c r="S25" s="1"/>
  <c r="O25"/>
  <c r="L25"/>
  <c r="M25" s="1"/>
  <c r="R27"/>
  <c r="O27"/>
  <c r="P27" s="1"/>
  <c r="L27"/>
  <c r="J29"/>
  <c r="R29"/>
  <c r="O29"/>
  <c r="P29" s="1"/>
  <c r="L29"/>
  <c r="R31"/>
  <c r="S32" s="1"/>
  <c r="O31"/>
  <c r="L31"/>
  <c r="M31" s="1"/>
  <c r="J33"/>
  <c r="R33"/>
  <c r="S36" s="1"/>
  <c r="O33"/>
  <c r="L33"/>
  <c r="M33" s="1"/>
  <c r="R35"/>
  <c r="O35"/>
  <c r="P35" s="1"/>
  <c r="L35"/>
  <c r="S5"/>
  <c r="V5"/>
  <c r="S13"/>
  <c r="S7"/>
  <c r="V7"/>
  <c r="S15"/>
  <c r="V15"/>
  <c r="V21"/>
  <c r="V17"/>
  <c r="V25"/>
  <c r="V29"/>
  <c r="V33"/>
  <c r="M5"/>
  <c r="M7"/>
  <c r="M15"/>
  <c r="V11"/>
  <c r="V27"/>
  <c r="V3"/>
  <c r="G3"/>
  <c r="G5"/>
  <c r="G13"/>
  <c r="G11"/>
  <c r="G9"/>
  <c r="G7"/>
  <c r="G23"/>
  <c r="G19"/>
  <c r="G27"/>
  <c r="G29"/>
  <c r="G32"/>
  <c r="M3"/>
  <c r="M11"/>
  <c r="F34"/>
  <c r="G34" s="1"/>
  <c r="G12"/>
  <c r="G10"/>
  <c r="G8"/>
  <c r="G6"/>
  <c r="G20"/>
  <c r="G26"/>
  <c r="G31"/>
  <c r="G36"/>
  <c r="J4"/>
  <c r="J12"/>
  <c r="J10"/>
  <c r="J24"/>
  <c r="J28"/>
  <c r="J32"/>
  <c r="J36"/>
  <c r="S4"/>
  <c r="S24" l="1"/>
  <c r="S11"/>
  <c r="M29"/>
  <c r="S19"/>
  <c r="S28"/>
  <c r="M23"/>
  <c r="M13"/>
  <c r="M19"/>
  <c r="M35"/>
  <c r="M27"/>
  <c r="P33"/>
  <c r="P31"/>
  <c r="P25"/>
  <c r="P17"/>
  <c r="P19"/>
  <c r="P23"/>
  <c r="P11"/>
  <c r="P32"/>
  <c r="P16"/>
  <c r="P18"/>
  <c r="P20"/>
  <c r="P24"/>
  <c r="P12"/>
  <c r="P9"/>
  <c r="P13"/>
  <c r="P34"/>
  <c r="P36"/>
  <c r="P26"/>
  <c r="P28"/>
  <c r="P14"/>
  <c r="P4"/>
  <c r="M32"/>
  <c r="S30"/>
  <c r="V9"/>
  <c r="V13"/>
  <c r="M18"/>
  <c r="S20"/>
  <c r="S14"/>
  <c r="V26"/>
  <c r="M34"/>
  <c r="S34"/>
  <c r="M26"/>
  <c r="S26"/>
  <c r="V30"/>
  <c r="V14"/>
  <c r="S33"/>
  <c r="S29"/>
  <c r="M30"/>
  <c r="M16"/>
  <c r="M20"/>
  <c r="M14"/>
  <c r="S16"/>
  <c r="S18"/>
  <c r="S8"/>
  <c r="V12"/>
  <c r="G33"/>
  <c r="V19"/>
  <c r="V34"/>
  <c r="V18"/>
  <c r="V20"/>
  <c r="V10"/>
  <c r="V23"/>
  <c r="M24"/>
  <c r="V35"/>
  <c r="M12"/>
  <c r="S12"/>
  <c r="V31"/>
  <c r="M36"/>
  <c r="M28"/>
  <c r="V36"/>
  <c r="V28"/>
  <c r="M10"/>
  <c r="V32"/>
  <c r="V24"/>
  <c r="S10"/>
  <c r="S31"/>
  <c r="S23"/>
  <c r="S3"/>
  <c r="J35"/>
  <c r="J27"/>
  <c r="J9"/>
  <c r="J3"/>
  <c r="S35"/>
  <c r="S27"/>
  <c r="J31"/>
  <c r="J23"/>
  <c r="J11"/>
  <c r="G35"/>
</calcChain>
</file>

<file path=xl/sharedStrings.xml><?xml version="1.0" encoding="utf-8"?>
<sst xmlns="http://schemas.openxmlformats.org/spreadsheetml/2006/main" count="183" uniqueCount="105">
  <si>
    <t>TOTAL</t>
  </si>
  <si>
    <t>GENDER</t>
  </si>
  <si>
    <t>AGE</t>
  </si>
  <si>
    <t>RACE</t>
  </si>
  <si>
    <t>ETHNICITY</t>
  </si>
  <si>
    <t>DISABILITY</t>
  </si>
  <si>
    <t>LIMITED ENGLISH</t>
  </si>
  <si>
    <t>TRANSLATION LANGUAGE</t>
  </si>
  <si>
    <t>TOTAL POPULATION</t>
  </si>
  <si>
    <t>APPLICANTS</t>
  </si>
  <si>
    <t>ELIGIBLE APPLICANTS</t>
  </si>
  <si>
    <t>PARTICIPANTS</t>
  </si>
  <si>
    <t>POSITIVE EXITS</t>
  </si>
  <si>
    <t>NEGATIVE EXITS</t>
  </si>
  <si>
    <t>APPLIED FOR TRAINING</t>
  </si>
  <si>
    <t>COMPLETED TRAINING</t>
  </si>
  <si>
    <t>Total:</t>
  </si>
  <si>
    <t>Male</t>
  </si>
  <si>
    <t>Female</t>
  </si>
  <si>
    <t>14-18 Male</t>
  </si>
  <si>
    <t>14-18 Female</t>
  </si>
  <si>
    <t>19-21 Male</t>
  </si>
  <si>
    <t>19-21 Female</t>
  </si>
  <si>
    <t>22-29 Male</t>
  </si>
  <si>
    <t>22-29 Female</t>
  </si>
  <si>
    <t>30-54 Male</t>
  </si>
  <si>
    <t>30-54 Female</t>
  </si>
  <si>
    <t>55+ Male</t>
  </si>
  <si>
    <t>55+ Female</t>
  </si>
  <si>
    <t>American Indian/Alaska Native Male</t>
  </si>
  <si>
    <t>American Indian/Alaska Native Female</t>
  </si>
  <si>
    <t>Asian Male</t>
  </si>
  <si>
    <t>Asian Female</t>
  </si>
  <si>
    <t>Black/Afrian American Male</t>
  </si>
  <si>
    <t>Black/Afrian American Female</t>
  </si>
  <si>
    <t>Native Hawaiian Pacific Islander Male</t>
  </si>
  <si>
    <t>Native Hawaiian Pacific Islander Female</t>
  </si>
  <si>
    <t>White Male</t>
  </si>
  <si>
    <t>White Female</t>
  </si>
  <si>
    <t>Hispanic/Latino Male</t>
  </si>
  <si>
    <t>Hispanic/Latino Female</t>
  </si>
  <si>
    <t>Not Hispanic/Latino Male</t>
  </si>
  <si>
    <t>Not Hispanic/Latino Female</t>
  </si>
  <si>
    <t>Yes Male</t>
  </si>
  <si>
    <t>Yes Female</t>
  </si>
  <si>
    <t>No Male</t>
  </si>
  <si>
    <t>No Female</t>
  </si>
  <si>
    <t>Spanish</t>
  </si>
  <si>
    <t>CF_REPORT_RUN_DATE</t>
  </si>
  <si>
    <t>CF_REPORT_PERIOD</t>
  </si>
  <si>
    <t>Adverse Impact?</t>
  </si>
  <si>
    <t>Positive Exit Rates</t>
  </si>
  <si>
    <t>POSITIVE EXITS divided by PARTICIPANTS</t>
  </si>
  <si>
    <t>PARTICIPANTS divided by ELIGIBLE APPLICANTS</t>
  </si>
  <si>
    <t>ELIGIBLE APPLICANTS divided by APPLICANTS</t>
  </si>
  <si>
    <t>Other Rates divided by the Best Rate</t>
  </si>
  <si>
    <t>NEGATIVE EXITS divided by PARTICIPANTS</t>
  </si>
  <si>
    <t>Elig Applic Rates of Participation</t>
  </si>
  <si>
    <t>Participant Rates of Participation</t>
  </si>
  <si>
    <t xml:space="preserve">Negative Exit Rates </t>
  </si>
  <si>
    <t>Appl for Trng Rates of Application</t>
  </si>
  <si>
    <t>Completed Training Rates</t>
  </si>
  <si>
    <t>Best Rate divided by Other Rates</t>
  </si>
  <si>
    <t>Information Not Provided</t>
  </si>
  <si>
    <t>Unknown</t>
  </si>
  <si>
    <t>Not Disclosed</t>
  </si>
  <si>
    <t>CF_RUN_BY</t>
  </si>
  <si>
    <t>CF_LOCATION</t>
  </si>
  <si>
    <t>CF_PROGRAM</t>
  </si>
  <si>
    <t>APPLIED FOR TRAINING divided by PARTICIPANTS</t>
  </si>
  <si>
    <t>Russian</t>
  </si>
  <si>
    <t>Vietnam</t>
  </si>
  <si>
    <t>RUN BY: NNAMBI, KINTU (ESD HUMAN RESOURCES)</t>
  </si>
  <si>
    <t>LOCATION(S): WORKSOURCE RENTON</t>
  </si>
  <si>
    <t>Cambodian</t>
  </si>
  <si>
    <t>Other</t>
  </si>
  <si>
    <t>Thai</t>
  </si>
  <si>
    <t>REPORT RUN DATE : 08/23/2011 11:53 AM</t>
  </si>
  <si>
    <t>REPORT PERIOD FROM : 07/01/2009 TO 06/30/2011</t>
  </si>
  <si>
    <t>PROGRAM(S): WIA DISLOCATED WORKER</t>
  </si>
  <si>
    <t>Instructions</t>
  </si>
  <si>
    <t>COMPLETED TRAINING divided by PARTICIPANTS</t>
  </si>
  <si>
    <t>---"Insuf Data = insufficient data</t>
  </si>
  <si>
    <t>---Yellow columns are those from the SKIES "WIA Equal Opportunity Report"</t>
  </si>
  <si>
    <t>Before using the Template: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</si>
  <si>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Do not change the name, remove data, or change any fields on Sheet1 except when following the instructions in this guide.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</si>
  <si>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This template should always be saved with “Read Only” properties.  With the file closed go to Windows Explorer.  Right click on the file and select </t>
    </r>
    <r>
      <rPr>
        <b/>
        <sz val="11"/>
        <color theme="1"/>
        <rFont val="Arial"/>
        <family val="2"/>
      </rPr>
      <t>Properties</t>
    </r>
    <r>
      <rPr>
        <sz val="11"/>
        <color theme="1"/>
        <rFont val="Arial"/>
        <family val="2"/>
      </rPr>
      <t xml:space="preserve">.  On the </t>
    </r>
    <r>
      <rPr>
        <b/>
        <i/>
        <sz val="11"/>
        <color theme="1"/>
        <rFont val="Arial"/>
        <family val="2"/>
      </rPr>
      <t>General</t>
    </r>
    <r>
      <rPr>
        <sz val="11"/>
        <color theme="1"/>
        <rFont val="Arial"/>
        <family val="2"/>
      </rPr>
      <t xml:space="preserve"> tab, select the </t>
    </r>
    <r>
      <rPr>
        <b/>
        <i/>
        <sz val="11"/>
        <color theme="1"/>
        <rFont val="Arial"/>
        <family val="2"/>
      </rPr>
      <t>Read Only</t>
    </r>
    <r>
      <rPr>
        <sz val="11"/>
        <color theme="1"/>
        <rFont val="Arial"/>
        <family val="2"/>
      </rPr>
      <t xml:space="preserve"> radio button; click </t>
    </r>
    <r>
      <rPr>
        <b/>
        <sz val="11"/>
        <color theme="1"/>
        <rFont val="Arial"/>
        <family val="2"/>
      </rPr>
      <t>Apply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OK</t>
    </r>
    <r>
      <rPr>
        <sz val="11"/>
        <color theme="1"/>
        <rFont val="Arial"/>
        <family val="2"/>
      </rPr>
      <t>.</t>
    </r>
  </si>
  <si>
    <t>Instructions: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</si>
  <si>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Log into SKIES and configure the WIA Equal Opportunity Report with the parameters you want to analyze.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</si>
  <si>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Select the </t>
    </r>
    <r>
      <rPr>
        <b/>
        <i/>
        <sz val="11"/>
        <color theme="1"/>
        <rFont val="Arial"/>
        <family val="2"/>
      </rPr>
      <t>Print-View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Report</t>
    </r>
    <r>
      <rPr>
        <sz val="11"/>
        <color theme="1"/>
        <rFont val="Arial"/>
        <family val="2"/>
      </rPr>
      <t xml:space="preserve"> radio button and click </t>
    </r>
    <r>
      <rPr>
        <b/>
        <sz val="11"/>
        <color theme="1"/>
        <rFont val="Arial"/>
        <family val="2"/>
      </rPr>
      <t>Get Report</t>
    </r>
    <r>
      <rPr>
        <sz val="11"/>
        <color theme="1"/>
        <rFont val="Arial"/>
        <family val="2"/>
      </rPr>
      <t>.  When the report displays, print or save it for your records.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</si>
  <si>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Using the same parameters, select the </t>
    </r>
    <r>
      <rPr>
        <b/>
        <i/>
        <sz val="11"/>
        <color theme="1"/>
        <rFont val="Arial"/>
        <family val="2"/>
      </rPr>
      <t>Download Report</t>
    </r>
    <r>
      <rPr>
        <sz val="11"/>
        <color theme="1"/>
        <rFont val="Arial"/>
        <family val="2"/>
      </rPr>
      <t xml:space="preserve"> radio button.  The Text Delimiter default will be </t>
    </r>
    <r>
      <rPr>
        <b/>
        <i/>
        <sz val="11"/>
        <color theme="1"/>
        <rFont val="Arial"/>
        <family val="2"/>
      </rPr>
      <t>“tab”</t>
    </r>
    <r>
      <rPr>
        <sz val="11"/>
        <color theme="1"/>
        <rFont val="Arial"/>
        <family val="2"/>
      </rPr>
      <t xml:space="preserve">.  Click </t>
    </r>
    <r>
      <rPr>
        <b/>
        <sz val="11"/>
        <color theme="1"/>
        <rFont val="Arial"/>
        <family val="2"/>
      </rPr>
      <t>Get Report</t>
    </r>
    <r>
      <rPr>
        <sz val="11"/>
        <color theme="1"/>
        <rFont val="Arial"/>
        <family val="2"/>
      </rPr>
      <t>.</t>
    </r>
  </si>
  <si>
    <t xml:space="preserve">(Note: The following step should be followed when needed)  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</si>
  <si>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The first row with text should be “TOTAL     GENDER    AGE”  (etc.).  It should be 4 lines down from the top line.   [If it </t>
    </r>
    <r>
      <rPr>
        <u/>
        <sz val="11"/>
        <color theme="1"/>
        <rFont val="Arial"/>
        <family val="2"/>
      </rPr>
      <t>is</t>
    </r>
    <r>
      <rPr>
        <sz val="11"/>
        <color theme="1"/>
        <rFont val="Arial"/>
        <family val="2"/>
      </rPr>
      <t xml:space="preserve">, go to paragraph b. below].  If the first row </t>
    </r>
    <r>
      <rPr>
        <u/>
        <sz val="11"/>
        <color theme="1"/>
        <rFont val="Arial"/>
        <family val="2"/>
      </rPr>
      <t>is not</t>
    </r>
    <r>
      <rPr>
        <sz val="11"/>
        <color theme="1"/>
        <rFont val="Arial"/>
        <family val="2"/>
      </rPr>
      <t xml:space="preserve"> “TOTAL     GENDER    AGE,” but instead has “LEGEND”, and on the next line “LOCTATION / (S)” or other verbiage, these lines must be deleted!  Once you delete them, check to make sure the line starting with TOTAL is 4 lines below the top line.  (Place your cursor at the top blank line of the file, then press the ‘down arrow’ key 4 times.  This should be where the “TOTAL” row starts.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</si>
  <si>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Look at the column “Age” and under it is “14-18 Male” through “55+ Female.”  There should be no additional lines between “55+ Female” and “Total.”  If there is a row after the “55+ Female” named</t>
    </r>
    <r>
      <rPr>
        <b/>
        <i/>
        <sz val="11"/>
        <color theme="1"/>
        <rFont val="Arial"/>
        <family val="2"/>
      </rPr>
      <t xml:space="preserve"> “Unknown</t>
    </r>
    <r>
      <rPr>
        <sz val="11"/>
        <color theme="1"/>
        <rFont val="Arial"/>
        <family val="2"/>
      </rPr>
      <t>,” this row must be deleted.  When finished there should be no rows between “55+ Female” and “Total:”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</si>
  <si>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Open the Excel</t>
    </r>
    <r>
      <rPr>
        <i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Adverse Impact Report Template</t>
    </r>
    <r>
      <rPr>
        <sz val="11"/>
        <color theme="1"/>
        <rFont val="Arial"/>
        <family val="2"/>
      </rPr>
      <t xml:space="preserve"> document.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</si>
  <si>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Click on the </t>
    </r>
    <r>
      <rPr>
        <b/>
        <sz val="11"/>
        <color theme="1"/>
        <rFont val="Arial"/>
        <family val="2"/>
      </rPr>
      <t>Sheet 1</t>
    </r>
    <r>
      <rPr>
        <sz val="11"/>
        <color theme="1"/>
        <rFont val="Arial"/>
        <family val="2"/>
      </rPr>
      <t xml:space="preserve"> worksheet.  Click in cell A1 , the upper left cell.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</si>
  <si>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Click on the </t>
    </r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 tab on the quick access toolbar.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</si>
  <si>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In the first section </t>
    </r>
    <r>
      <rPr>
        <b/>
        <i/>
        <sz val="11"/>
        <color theme="1"/>
        <rFont val="Arial"/>
        <family val="2"/>
      </rPr>
      <t>Get External Data</t>
    </r>
    <r>
      <rPr>
        <sz val="11"/>
        <color theme="1"/>
        <rFont val="Arial"/>
        <family val="2"/>
      </rPr>
      <t xml:space="preserve"> select the </t>
    </r>
    <r>
      <rPr>
        <b/>
        <sz val="11"/>
        <color theme="1"/>
        <rFont val="Arial"/>
        <family val="2"/>
      </rPr>
      <t xml:space="preserve">From Text </t>
    </r>
    <r>
      <rPr>
        <sz val="11"/>
        <color theme="1"/>
        <rFont val="Arial"/>
        <family val="2"/>
      </rPr>
      <t xml:space="preserve"> icon.  Browse and select the Text file that was saved and click </t>
    </r>
    <r>
      <rPr>
        <b/>
        <sz val="11"/>
        <color theme="1"/>
        <rFont val="Arial"/>
        <family val="2"/>
      </rPr>
      <t>Import</t>
    </r>
    <r>
      <rPr>
        <sz val="11"/>
        <color theme="1"/>
        <rFont val="Arial"/>
        <family val="2"/>
      </rPr>
      <t xml:space="preserve">.  A Text Import Wizard will appear.  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</si>
  <si>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Click </t>
    </r>
    <r>
      <rPr>
        <b/>
        <sz val="11"/>
        <color theme="1"/>
        <rFont val="Arial"/>
        <family val="2"/>
      </rPr>
      <t>Next</t>
    </r>
    <r>
      <rPr>
        <sz val="11"/>
        <color theme="1"/>
        <rFont val="Arial"/>
        <family val="2"/>
      </rPr>
      <t xml:space="preserve"> for </t>
    </r>
    <r>
      <rPr>
        <i/>
        <sz val="11"/>
        <color theme="1"/>
        <rFont val="Arial"/>
        <family val="2"/>
      </rPr>
      <t>Delimited</t>
    </r>
    <r>
      <rPr>
        <sz val="11"/>
        <color theme="1"/>
        <rFont val="Arial"/>
        <family val="2"/>
      </rPr>
      <t xml:space="preserve"> file; click </t>
    </r>
    <r>
      <rPr>
        <b/>
        <sz val="11"/>
        <color theme="1"/>
        <rFont val="Arial"/>
        <family val="2"/>
      </rPr>
      <t>Next</t>
    </r>
    <r>
      <rPr>
        <sz val="11"/>
        <color theme="1"/>
        <rFont val="Arial"/>
        <family val="2"/>
      </rPr>
      <t xml:space="preserve"> to select </t>
    </r>
    <r>
      <rPr>
        <i/>
        <sz val="11"/>
        <color theme="1"/>
        <rFont val="Arial"/>
        <family val="2"/>
      </rPr>
      <t>Tab</t>
    </r>
    <r>
      <rPr>
        <sz val="11"/>
        <color theme="1"/>
        <rFont val="Arial"/>
        <family val="2"/>
      </rPr>
      <t xml:space="preserve"> as the delimiter, click </t>
    </r>
    <r>
      <rPr>
        <b/>
        <sz val="11"/>
        <color theme="1"/>
        <rFont val="Arial"/>
        <family val="2"/>
      </rPr>
      <t>Finish</t>
    </r>
    <r>
      <rPr>
        <sz val="11"/>
        <color theme="1"/>
        <rFont val="Arial"/>
        <family val="2"/>
      </rPr>
      <t xml:space="preserve"> to select </t>
    </r>
    <r>
      <rPr>
        <i/>
        <sz val="11"/>
        <color theme="1"/>
        <rFont val="Arial"/>
        <family val="2"/>
      </rPr>
      <t>General</t>
    </r>
    <r>
      <rPr>
        <sz val="11"/>
        <color theme="1"/>
        <rFont val="Arial"/>
        <family val="2"/>
      </rPr>
      <t xml:space="preserve"> as the </t>
    </r>
    <r>
      <rPr>
        <i/>
        <sz val="11"/>
        <color theme="1"/>
        <rFont val="Arial"/>
        <family val="2"/>
      </rPr>
      <t>Column data format</t>
    </r>
    <r>
      <rPr>
        <sz val="11"/>
        <color theme="1"/>
        <rFont val="Arial"/>
        <family val="2"/>
      </rPr>
      <t xml:space="preserve">.  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</si>
  <si>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In the </t>
    </r>
    <r>
      <rPr>
        <b/>
        <i/>
        <sz val="11"/>
        <color theme="1"/>
        <rFont val="Arial"/>
        <family val="2"/>
      </rPr>
      <t>Import Data</t>
    </r>
    <r>
      <rPr>
        <sz val="11"/>
        <color theme="1"/>
        <rFont val="Arial"/>
        <family val="2"/>
      </rPr>
      <t xml:space="preserve"> box, ensure the radio button for </t>
    </r>
    <r>
      <rPr>
        <b/>
        <i/>
        <sz val="11"/>
        <color theme="1"/>
        <rFont val="Arial"/>
        <family val="2"/>
      </rPr>
      <t>Existing Worksheet</t>
    </r>
    <r>
      <rPr>
        <sz val="11"/>
        <color theme="1"/>
        <rFont val="Arial"/>
        <family val="2"/>
      </rPr>
      <t xml:space="preserve"> is selected and  the $</t>
    </r>
    <r>
      <rPr>
        <b/>
        <i/>
        <sz val="11"/>
        <color theme="1"/>
        <rFont val="Arial"/>
        <family val="2"/>
      </rPr>
      <t>A$1</t>
    </r>
    <r>
      <rPr>
        <sz val="11"/>
        <color theme="1"/>
        <rFont val="Arial"/>
        <family val="2"/>
      </rPr>
      <t xml:space="preserve"> cell is defined.  Click on Properties.  </t>
    </r>
    <r>
      <rPr>
        <u/>
        <sz val="11"/>
        <color theme="1"/>
        <rFont val="Arial"/>
        <family val="2"/>
      </rPr>
      <t>Remove</t>
    </r>
    <r>
      <rPr>
        <sz val="11"/>
        <color theme="1"/>
        <rFont val="Arial"/>
        <family val="2"/>
      </rPr>
      <t xml:space="preserve"> the check mark from the </t>
    </r>
    <r>
      <rPr>
        <b/>
        <sz val="11"/>
        <color theme="1"/>
        <rFont val="Arial"/>
        <family val="2"/>
      </rPr>
      <t xml:space="preserve">Save query definition. </t>
    </r>
    <r>
      <rPr>
        <sz val="11"/>
        <color theme="1"/>
        <rFont val="Arial"/>
        <family val="2"/>
      </rPr>
      <t xml:space="preserve">  Click on the radio button for </t>
    </r>
    <r>
      <rPr>
        <b/>
        <sz val="11"/>
        <color theme="1"/>
        <rFont val="Arial"/>
        <family val="2"/>
      </rPr>
      <t xml:space="preserve">Overwrite existing cells with new data, clear unused </t>
    </r>
    <r>
      <rPr>
        <sz val="11"/>
        <color theme="1"/>
        <rFont val="Arial"/>
        <family val="2"/>
      </rPr>
      <t xml:space="preserve">cells.   Click </t>
    </r>
    <r>
      <rPr>
        <b/>
        <sz val="11"/>
        <color theme="1"/>
        <rFont val="Arial"/>
        <family val="2"/>
      </rPr>
      <t>OK</t>
    </r>
    <r>
      <rPr>
        <sz val="11"/>
        <color theme="1"/>
        <rFont val="Arial"/>
        <family val="2"/>
      </rPr>
      <t xml:space="preserve">.  Click </t>
    </r>
    <r>
      <rPr>
        <b/>
        <sz val="11"/>
        <color theme="1"/>
        <rFont val="Arial"/>
        <family val="2"/>
      </rPr>
      <t>OK</t>
    </r>
    <r>
      <rPr>
        <sz val="11"/>
        <color theme="1"/>
        <rFont val="Arial"/>
        <family val="2"/>
      </rPr>
      <t xml:space="preserve"> in the </t>
    </r>
    <r>
      <rPr>
        <i/>
        <sz val="11"/>
        <color theme="1"/>
        <rFont val="Arial"/>
        <family val="2"/>
      </rPr>
      <t>Import Data</t>
    </r>
    <r>
      <rPr>
        <sz val="11"/>
        <color theme="1"/>
        <rFont val="Arial"/>
        <family val="2"/>
      </rPr>
      <t xml:space="preserve"> window.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</si>
  <si>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Take a glance at the text on your sheet.  </t>
    </r>
    <r>
      <rPr>
        <b/>
        <sz val="11"/>
        <color theme="1"/>
        <rFont val="Arial"/>
        <family val="2"/>
      </rPr>
      <t>Male and Female</t>
    </r>
    <r>
      <rPr>
        <sz val="11"/>
        <color theme="1"/>
        <rFont val="Arial"/>
        <family val="2"/>
      </rPr>
      <t xml:space="preserve"> should be in blue rows.  </t>
    </r>
    <r>
      <rPr>
        <b/>
        <sz val="11"/>
        <color theme="1"/>
        <rFont val="Arial"/>
        <family val="2"/>
      </rPr>
      <t>Total:</t>
    </r>
    <r>
      <rPr>
        <sz val="11"/>
        <color theme="1"/>
        <rFont val="Arial"/>
        <family val="2"/>
      </rPr>
      <t xml:space="preserve"> should be in a white row.  </t>
    </r>
    <r>
      <rPr>
        <b/>
        <sz val="11"/>
        <color theme="1"/>
        <rFont val="Arial"/>
        <family val="2"/>
      </rPr>
      <t>14-18 Male through 55+ Female</t>
    </r>
    <r>
      <rPr>
        <sz val="11"/>
        <color theme="1"/>
        <rFont val="Arial"/>
        <family val="2"/>
      </rPr>
      <t xml:space="preserve"> should be in blue rows. </t>
    </r>
    <r>
      <rPr>
        <b/>
        <sz val="11"/>
        <color theme="1"/>
        <rFont val="Arial"/>
        <family val="2"/>
      </rPr>
      <t>Total:</t>
    </r>
    <r>
      <rPr>
        <sz val="11"/>
        <color theme="1"/>
        <rFont val="Arial"/>
        <family val="2"/>
      </rPr>
      <t xml:space="preserve"> should be in a white row.  </t>
    </r>
    <r>
      <rPr>
        <b/>
        <sz val="11"/>
        <color theme="1"/>
        <rFont val="Arial"/>
        <family val="2"/>
      </rPr>
      <t>American Indian/Alaska Native Male</t>
    </r>
    <r>
      <rPr>
        <sz val="11"/>
        <color theme="1"/>
        <rFont val="Arial"/>
        <family val="2"/>
      </rPr>
      <t xml:space="preserve"> through </t>
    </r>
    <r>
      <rPr>
        <b/>
        <sz val="11"/>
        <color theme="1"/>
        <rFont val="Arial"/>
        <family val="2"/>
      </rPr>
      <t>White Female</t>
    </r>
    <r>
      <rPr>
        <sz val="11"/>
        <color theme="1"/>
        <rFont val="Arial"/>
        <family val="2"/>
      </rPr>
      <t xml:space="preserve"> should be in blue rows.  </t>
    </r>
    <r>
      <rPr>
        <b/>
        <sz val="11"/>
        <color theme="1"/>
        <rFont val="Arial"/>
        <family val="2"/>
      </rPr>
      <t>Information Not Provided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Total:</t>
    </r>
    <r>
      <rPr>
        <sz val="11"/>
        <color theme="1"/>
        <rFont val="Arial"/>
        <family val="2"/>
      </rPr>
      <t xml:space="preserve"> should be in white rows.  This indicates that the information was imported successfully and there were no unneeded rows in the text file.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</si>
  <si>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Save the report under File &gt; Save As.  Enter a very descriptive name as this will print out at the top of your report.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</si>
  <si>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The sheet named </t>
    </r>
    <r>
      <rPr>
        <b/>
        <i/>
        <sz val="11"/>
        <color theme="1"/>
        <rFont val="Arial"/>
        <family val="2"/>
      </rPr>
      <t>Adverse Impact Report</t>
    </r>
    <r>
      <rPr>
        <sz val="11"/>
        <color theme="1"/>
        <rFont val="Arial"/>
        <family val="2"/>
      </rPr>
      <t xml:space="preserve"> now contains the information and is ready for analysis.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</si>
  <si>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Save the downloaded report in your selected location.  Select </t>
    </r>
    <r>
      <rPr>
        <b/>
        <i/>
        <sz val="11"/>
        <color theme="1"/>
        <rFont val="Arial"/>
        <family val="2"/>
      </rPr>
      <t>File&gt;Save As</t>
    </r>
    <r>
      <rPr>
        <sz val="11"/>
        <color theme="1"/>
        <rFont val="Arial"/>
        <family val="2"/>
      </rPr>
      <t xml:space="preserve">; choose where you want to save the file; for </t>
    </r>
    <r>
      <rPr>
        <b/>
        <i/>
        <sz val="11"/>
        <color theme="1"/>
        <rFont val="Arial"/>
        <family val="2"/>
      </rPr>
      <t>File Name</t>
    </r>
    <r>
      <rPr>
        <sz val="11"/>
        <color theme="1"/>
        <rFont val="Arial"/>
        <family val="2"/>
      </rPr>
      <t xml:space="preserve"> enter a descriptive name; for </t>
    </r>
    <r>
      <rPr>
        <b/>
        <i/>
        <sz val="11"/>
        <color theme="1"/>
        <rFont val="Arial"/>
        <family val="2"/>
      </rPr>
      <t>Save as type</t>
    </r>
    <r>
      <rPr>
        <sz val="11"/>
        <color theme="1"/>
        <rFont val="Arial"/>
        <family val="2"/>
      </rPr>
      <t xml:space="preserve"> select </t>
    </r>
    <r>
      <rPr>
        <b/>
        <sz val="11"/>
        <color theme="1"/>
        <rFont val="Arial"/>
        <family val="2"/>
      </rPr>
      <t>Text File {*.txt}</t>
    </r>
    <r>
      <rPr>
        <sz val="11"/>
        <color theme="1"/>
        <rFont val="Arial"/>
        <family val="2"/>
      </rPr>
      <t xml:space="preserve"> from the drop down menu; click </t>
    </r>
    <r>
      <rPr>
        <b/>
        <sz val="11"/>
        <color theme="1"/>
        <rFont val="Arial"/>
        <family val="2"/>
      </rPr>
      <t>Save</t>
    </r>
    <r>
      <rPr>
        <sz val="11"/>
        <color theme="1"/>
        <rFont val="Arial"/>
        <family val="2"/>
      </rPr>
      <t>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</si>
  <si>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Take a look at the report.  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</si>
</sst>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3" applyNumberFormat="0" applyAlignment="0" applyProtection="0"/>
    <xf numFmtId="0" fontId="13" fillId="7" borderId="16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3" applyNumberFormat="0" applyAlignment="0" applyProtection="0"/>
    <xf numFmtId="0" fontId="12" fillId="0" borderId="15" applyNumberFormat="0" applyFill="0" applyAlignment="0" applyProtection="0"/>
    <xf numFmtId="0" fontId="8" fillId="4" borderId="0" applyNumberFormat="0" applyBorder="0" applyAlignment="0" applyProtection="0"/>
    <xf numFmtId="0" fontId="1" fillId="8" borderId="17" applyNumberFormat="0" applyFont="0" applyAlignment="0" applyProtection="0"/>
    <xf numFmtId="0" fontId="10" fillId="6" borderId="14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6" fillId="0" borderId="2" xfId="0" applyFont="1" applyBorder="1"/>
    <xf numFmtId="0" fontId="0" fillId="0" borderId="3" xfId="0" applyFont="1" applyBorder="1"/>
    <xf numFmtId="0" fontId="0" fillId="0" borderId="3" xfId="0" applyBorder="1"/>
    <xf numFmtId="0" fontId="16" fillId="0" borderId="4" xfId="0" applyFont="1" applyBorder="1"/>
    <xf numFmtId="0" fontId="0" fillId="0" borderId="5" xfId="0" applyBorder="1"/>
    <xf numFmtId="0" fontId="16" fillId="0" borderId="6" xfId="0" applyFont="1" applyBorder="1"/>
    <xf numFmtId="9" fontId="1" fillId="0" borderId="0" xfId="39" applyFont="1"/>
    <xf numFmtId="9" fontId="1" fillId="0" borderId="0" xfId="39" applyFont="1" applyAlignment="1">
      <alignment horizontal="right"/>
    </xf>
    <xf numFmtId="9" fontId="1" fillId="35" borderId="3" xfId="39" applyFont="1" applyFill="1" applyBorder="1" applyAlignment="1">
      <alignment horizontal="right"/>
    </xf>
    <xf numFmtId="9" fontId="1" fillId="35" borderId="1" xfId="39" applyFont="1" applyFill="1" applyBorder="1" applyAlignment="1">
      <alignment horizontal="right"/>
    </xf>
    <xf numFmtId="9" fontId="1" fillId="35" borderId="5" xfId="39" applyFont="1" applyFill="1" applyBorder="1" applyAlignment="1">
      <alignment horizontal="right"/>
    </xf>
    <xf numFmtId="9" fontId="1" fillId="35" borderId="7" xfId="39" applyFont="1" applyFill="1" applyBorder="1" applyAlignment="1">
      <alignment horizontal="right"/>
    </xf>
    <xf numFmtId="9" fontId="1" fillId="35" borderId="8" xfId="39" applyFont="1" applyFill="1" applyBorder="1" applyAlignment="1">
      <alignment horizontal="right"/>
    </xf>
    <xf numFmtId="9" fontId="1" fillId="35" borderId="9" xfId="39" applyFont="1" applyFill="1" applyBorder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0" fillId="37" borderId="0" xfId="0" applyFill="1"/>
    <xf numFmtId="10" fontId="0" fillId="37" borderId="0" xfId="0" applyNumberFormat="1" applyFill="1"/>
    <xf numFmtId="9" fontId="0" fillId="37" borderId="0" xfId="0" applyNumberFormat="1" applyFill="1"/>
    <xf numFmtId="0" fontId="0" fillId="37" borderId="0" xfId="0" applyFill="1" applyBorder="1"/>
    <xf numFmtId="10" fontId="0" fillId="37" borderId="0" xfId="0" applyNumberFormat="1" applyFill="1" applyBorder="1"/>
    <xf numFmtId="9" fontId="0" fillId="37" borderId="0" xfId="0" applyNumberFormat="1" applyFill="1" applyBorder="1"/>
    <xf numFmtId="0" fontId="0" fillId="37" borderId="19" xfId="0" applyFill="1" applyBorder="1"/>
    <xf numFmtId="10" fontId="0" fillId="37" borderId="19" xfId="0" applyNumberFormat="1" applyFill="1" applyBorder="1"/>
    <xf numFmtId="0" fontId="0" fillId="37" borderId="21" xfId="0" applyFill="1" applyBorder="1"/>
    <xf numFmtId="0" fontId="0" fillId="37" borderId="24" xfId="0" applyFill="1" applyBorder="1"/>
    <xf numFmtId="0" fontId="0" fillId="37" borderId="25" xfId="0" applyFill="1" applyBorder="1"/>
    <xf numFmtId="0" fontId="0" fillId="37" borderId="26" xfId="0" applyFill="1" applyBorder="1"/>
    <xf numFmtId="0" fontId="0" fillId="37" borderId="27" xfId="0" applyFill="1" applyBorder="1"/>
    <xf numFmtId="0" fontId="0" fillId="37" borderId="29" xfId="0" applyFill="1" applyBorder="1"/>
    <xf numFmtId="0" fontId="0" fillId="37" borderId="20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28" xfId="0" applyFill="1" applyBorder="1"/>
    <xf numFmtId="0" fontId="16" fillId="0" borderId="0" xfId="0" applyFont="1"/>
    <xf numFmtId="0" fontId="16" fillId="33" borderId="20" xfId="0" applyFont="1" applyFill="1" applyBorder="1" applyAlignment="1">
      <alignment wrapText="1"/>
    </xf>
    <xf numFmtId="0" fontId="16" fillId="36" borderId="20" xfId="0" applyFont="1" applyFill="1" applyBorder="1" applyAlignment="1">
      <alignment horizontal="center" vertical="center" wrapText="1"/>
    </xf>
    <xf numFmtId="9" fontId="16" fillId="34" borderId="20" xfId="39" applyFont="1" applyFill="1" applyBorder="1" applyAlignment="1">
      <alignment horizontal="center" vertical="center" wrapText="1"/>
    </xf>
    <xf numFmtId="9" fontId="16" fillId="35" borderId="20" xfId="39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 vertical="center" wrapText="1"/>
    </xf>
    <xf numFmtId="0" fontId="16" fillId="35" borderId="20" xfId="0" applyFont="1" applyFill="1" applyBorder="1" applyAlignment="1">
      <alignment horizontal="center" vertical="center" wrapText="1"/>
    </xf>
    <xf numFmtId="2" fontId="0" fillId="34" borderId="3" xfId="0" applyNumberFormat="1" applyFill="1" applyBorder="1" applyAlignment="1">
      <alignment horizontal="right"/>
    </xf>
    <xf numFmtId="2" fontId="0" fillId="34" borderId="1" xfId="0" applyNumberFormat="1" applyFill="1" applyBorder="1" applyAlignment="1">
      <alignment horizontal="right"/>
    </xf>
    <xf numFmtId="2" fontId="0" fillId="34" borderId="5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9" fontId="1" fillId="0" borderId="0" xfId="39" applyFont="1" applyFill="1" applyBorder="1"/>
    <xf numFmtId="9" fontId="1" fillId="0" borderId="0" xfId="39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39" applyFont="1" applyFill="1" applyBorder="1" applyAlignment="1">
      <alignment horizontal="center" vertical="center" wrapText="1"/>
    </xf>
    <xf numFmtId="2" fontId="1" fillId="0" borderId="0" xfId="39" applyNumberFormat="1" applyFon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9" fontId="0" fillId="0" borderId="0" xfId="39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Font="1" applyBorder="1"/>
    <xf numFmtId="0" fontId="0" fillId="36" borderId="3" xfId="0" applyFill="1" applyBorder="1" applyAlignment="1">
      <alignment horizontal="right"/>
    </xf>
    <xf numFmtId="2" fontId="1" fillId="34" borderId="3" xfId="39" applyNumberFormat="1" applyFont="1" applyFill="1" applyBorder="1" applyAlignment="1">
      <alignment horizontal="right"/>
    </xf>
    <xf numFmtId="0" fontId="0" fillId="36" borderId="5" xfId="0" applyFill="1" applyBorder="1" applyAlignment="1">
      <alignment horizontal="right"/>
    </xf>
    <xf numFmtId="2" fontId="1" fillId="34" borderId="5" xfId="39" applyNumberFormat="1" applyFont="1" applyFill="1" applyBorder="1" applyAlignment="1">
      <alignment horizontal="right"/>
    </xf>
    <xf numFmtId="0" fontId="0" fillId="36" borderId="1" xfId="0" applyFill="1" applyBorder="1" applyAlignment="1">
      <alignment horizontal="right"/>
    </xf>
    <xf numFmtId="2" fontId="1" fillId="34" borderId="1" xfId="39" applyNumberFormat="1" applyFont="1" applyFill="1" applyBorder="1" applyAlignment="1">
      <alignment horizontal="right"/>
    </xf>
    <xf numFmtId="164" fontId="0" fillId="34" borderId="3" xfId="0" applyNumberFormat="1" applyFill="1" applyBorder="1" applyAlignment="1">
      <alignment horizontal="right"/>
    </xf>
    <xf numFmtId="164" fontId="0" fillId="34" borderId="5" xfId="0" applyNumberFormat="1" applyFill="1" applyBorder="1" applyAlignment="1">
      <alignment horizontal="right"/>
    </xf>
    <xf numFmtId="9" fontId="1" fillId="35" borderId="30" xfId="39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164" fontId="0" fillId="34" borderId="1" xfId="0" applyNumberForma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0" fontId="0" fillId="0" borderId="0" xfId="0" quotePrefix="1"/>
    <xf numFmtId="0" fontId="21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 indent="2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61"/>
  <sheetViews>
    <sheetView workbookViewId="0">
      <pane ySplit="5" topLeftCell="A6" activePane="bottomLeft" state="frozen"/>
      <selection activeCell="F1" sqref="F1"/>
      <selection pane="bottomLeft" activeCell="A11" sqref="A11"/>
    </sheetView>
  </sheetViews>
  <sheetFormatPr defaultRowHeight="15"/>
  <cols>
    <col min="1" max="1" width="37.5703125" bestFit="1" customWidth="1"/>
    <col min="2" max="2" width="45.85546875" customWidth="1"/>
    <col min="3" max="3" width="46.85546875" bestFit="1" customWidth="1"/>
    <col min="4" max="4" width="37" customWidth="1"/>
    <col min="5" max="5" width="37.5703125" bestFit="1" customWidth="1"/>
    <col min="6" max="6" width="13.28515625" bestFit="1" customWidth="1"/>
    <col min="7" max="7" width="16" customWidth="1"/>
    <col min="8" max="8" width="24" customWidth="1"/>
    <col min="9" max="9" width="18.85546875" bestFit="1" customWidth="1"/>
    <col min="10" max="10" width="18.85546875" customWidth="1"/>
    <col min="11" max="11" width="11.85546875" bestFit="1" customWidth="1"/>
    <col min="12" max="12" width="11.85546875" customWidth="1"/>
    <col min="13" max="13" width="19.85546875" bestFit="1" customWidth="1"/>
    <col min="14" max="14" width="19.85546875" customWidth="1"/>
    <col min="15" max="15" width="13.85546875" bestFit="1" customWidth="1"/>
    <col min="16" max="16" width="13.85546875" customWidth="1"/>
    <col min="17" max="18" width="14.28515625" customWidth="1"/>
    <col min="19" max="20" width="15.140625" customWidth="1"/>
    <col min="21" max="22" width="21.85546875" customWidth="1"/>
    <col min="23" max="23" width="21" bestFit="1" customWidth="1"/>
    <col min="24" max="24" width="21" customWidth="1"/>
  </cols>
  <sheetData>
    <row r="5" spans="1:24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8</v>
      </c>
      <c r="K5" t="s">
        <v>9</v>
      </c>
      <c r="L5" t="s">
        <v>9</v>
      </c>
      <c r="M5" t="s">
        <v>10</v>
      </c>
      <c r="N5" t="s">
        <v>10</v>
      </c>
      <c r="O5" t="s">
        <v>11</v>
      </c>
      <c r="P5" t="s">
        <v>11</v>
      </c>
      <c r="Q5" t="s">
        <v>12</v>
      </c>
      <c r="R5" t="s">
        <v>12</v>
      </c>
      <c r="S5" t="s">
        <v>13</v>
      </c>
      <c r="T5" t="s">
        <v>13</v>
      </c>
      <c r="U5" t="s">
        <v>14</v>
      </c>
      <c r="V5" t="s">
        <v>14</v>
      </c>
      <c r="W5" t="s">
        <v>15</v>
      </c>
      <c r="X5" t="s">
        <v>15</v>
      </c>
    </row>
    <row r="6" spans="1:24" ht="15.75" thickBot="1">
      <c r="A6" t="s">
        <v>16</v>
      </c>
      <c r="B6" s="37"/>
      <c r="I6">
        <v>1698</v>
      </c>
      <c r="J6" s="17">
        <v>1</v>
      </c>
      <c r="K6">
        <v>1701</v>
      </c>
      <c r="L6" s="17">
        <v>1</v>
      </c>
      <c r="M6">
        <v>927</v>
      </c>
      <c r="N6" s="17">
        <v>1</v>
      </c>
      <c r="O6">
        <v>912</v>
      </c>
      <c r="P6" s="17">
        <v>1</v>
      </c>
      <c r="Q6">
        <v>447</v>
      </c>
      <c r="R6" s="17">
        <v>1</v>
      </c>
      <c r="S6">
        <v>84</v>
      </c>
      <c r="T6" s="17">
        <v>1</v>
      </c>
      <c r="U6">
        <v>423</v>
      </c>
      <c r="V6" s="17">
        <v>1</v>
      </c>
      <c r="W6">
        <v>17</v>
      </c>
      <c r="X6" s="17">
        <v>1</v>
      </c>
    </row>
    <row r="7" spans="1:24">
      <c r="B7" s="33" t="s">
        <v>17</v>
      </c>
      <c r="C7" s="19"/>
      <c r="D7" s="19"/>
      <c r="E7" s="19"/>
      <c r="F7" s="19"/>
      <c r="G7" s="19"/>
      <c r="H7" s="19"/>
      <c r="I7" s="19">
        <v>786</v>
      </c>
      <c r="J7" s="20">
        <v>0.46289999999999998</v>
      </c>
      <c r="K7" s="19">
        <v>788</v>
      </c>
      <c r="L7" s="20">
        <v>0.46329999999999999</v>
      </c>
      <c r="M7" s="19">
        <v>403</v>
      </c>
      <c r="N7" s="20">
        <v>0.43469999999999998</v>
      </c>
      <c r="O7" s="19">
        <v>397</v>
      </c>
      <c r="P7" s="20">
        <v>0.43530000000000002</v>
      </c>
      <c r="Q7" s="19">
        <v>191</v>
      </c>
      <c r="R7" s="20">
        <v>0.42730000000000001</v>
      </c>
      <c r="S7" s="19">
        <v>37</v>
      </c>
      <c r="T7" s="20">
        <v>0.4405</v>
      </c>
      <c r="U7" s="19">
        <v>202</v>
      </c>
      <c r="V7" s="20">
        <v>0.47749999999999998</v>
      </c>
      <c r="W7" s="19">
        <v>10</v>
      </c>
      <c r="X7" s="20">
        <v>0.58819999999999995</v>
      </c>
    </row>
    <row r="8" spans="1:24" ht="15.75" thickBot="1">
      <c r="B8" s="27" t="s">
        <v>18</v>
      </c>
      <c r="C8" s="19"/>
      <c r="D8" s="19"/>
      <c r="E8" s="19"/>
      <c r="F8" s="19"/>
      <c r="G8" s="19"/>
      <c r="H8" s="19"/>
      <c r="I8" s="19">
        <v>912</v>
      </c>
      <c r="J8" s="20">
        <v>0.53710000000000002</v>
      </c>
      <c r="K8" s="19">
        <v>913</v>
      </c>
      <c r="L8" s="20">
        <v>0.53669999999999995</v>
      </c>
      <c r="M8" s="19">
        <v>524</v>
      </c>
      <c r="N8" s="20">
        <v>0.56530000000000002</v>
      </c>
      <c r="O8" s="19">
        <v>515</v>
      </c>
      <c r="P8" s="20">
        <v>0.56469999999999998</v>
      </c>
      <c r="Q8" s="19">
        <v>256</v>
      </c>
      <c r="R8" s="20">
        <v>0.57269999999999999</v>
      </c>
      <c r="S8" s="19">
        <v>47</v>
      </c>
      <c r="T8" s="20">
        <v>0.5595</v>
      </c>
      <c r="U8" s="19">
        <v>221</v>
      </c>
      <c r="V8" s="20">
        <v>0.52249999999999996</v>
      </c>
      <c r="W8" s="19">
        <v>7</v>
      </c>
      <c r="X8" s="20">
        <v>0.4118</v>
      </c>
    </row>
    <row r="9" spans="1:24" ht="15.75" thickBot="1">
      <c r="B9" t="s">
        <v>16</v>
      </c>
      <c r="C9" s="37"/>
      <c r="I9">
        <v>1698</v>
      </c>
      <c r="J9" s="17">
        <v>1</v>
      </c>
      <c r="K9">
        <v>1701</v>
      </c>
      <c r="L9" s="17">
        <v>1</v>
      </c>
      <c r="M9">
        <v>927</v>
      </c>
      <c r="N9" s="17">
        <v>1</v>
      </c>
      <c r="O9">
        <v>912</v>
      </c>
      <c r="P9" s="17">
        <v>1</v>
      </c>
      <c r="Q9">
        <v>447</v>
      </c>
      <c r="R9" s="17">
        <v>1</v>
      </c>
      <c r="S9">
        <v>84</v>
      </c>
      <c r="T9" s="17">
        <v>1</v>
      </c>
      <c r="U9">
        <v>423</v>
      </c>
      <c r="V9" s="17">
        <v>1</v>
      </c>
      <c r="W9">
        <v>17</v>
      </c>
      <c r="X9" s="17">
        <v>1</v>
      </c>
    </row>
    <row r="10" spans="1:24">
      <c r="B10" s="19"/>
      <c r="C10" s="34" t="s">
        <v>19</v>
      </c>
      <c r="D10" s="35"/>
      <c r="E10" s="19"/>
      <c r="F10" s="19"/>
      <c r="G10" s="19"/>
      <c r="H10" s="19"/>
      <c r="I10" s="19">
        <v>1</v>
      </c>
      <c r="J10" s="21">
        <v>0</v>
      </c>
      <c r="K10" s="19">
        <v>1</v>
      </c>
      <c r="L10" s="21">
        <v>0</v>
      </c>
      <c r="M10" s="19">
        <v>0</v>
      </c>
      <c r="N10" s="21">
        <v>0</v>
      </c>
      <c r="O10" s="19">
        <v>0</v>
      </c>
      <c r="P10" s="21">
        <v>0</v>
      </c>
      <c r="Q10" s="19">
        <v>0</v>
      </c>
      <c r="R10" s="21">
        <v>0</v>
      </c>
      <c r="S10" s="19">
        <v>0</v>
      </c>
      <c r="T10" s="21">
        <v>0</v>
      </c>
      <c r="U10" s="19">
        <v>0</v>
      </c>
      <c r="V10" s="21">
        <v>0</v>
      </c>
      <c r="W10" s="19">
        <v>0</v>
      </c>
      <c r="X10" s="21">
        <v>0</v>
      </c>
    </row>
    <row r="11" spans="1:24">
      <c r="B11" s="19"/>
      <c r="C11" s="28" t="s">
        <v>20</v>
      </c>
      <c r="D11" s="29"/>
      <c r="E11" s="19"/>
      <c r="F11" s="19"/>
      <c r="G11" s="19"/>
      <c r="H11" s="19"/>
      <c r="I11" s="19">
        <v>0</v>
      </c>
      <c r="J11" s="21">
        <v>0</v>
      </c>
      <c r="K11" s="19">
        <v>0</v>
      </c>
      <c r="L11" s="21">
        <v>0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</row>
    <row r="12" spans="1:24">
      <c r="B12" s="19"/>
      <c r="C12" s="28" t="s">
        <v>21</v>
      </c>
      <c r="D12" s="29"/>
      <c r="E12" s="19"/>
      <c r="F12" s="19"/>
      <c r="G12" s="19"/>
      <c r="H12" s="19"/>
      <c r="I12" s="19">
        <v>9</v>
      </c>
      <c r="J12" s="20">
        <v>0</v>
      </c>
      <c r="K12" s="19">
        <v>9</v>
      </c>
      <c r="L12" s="20">
        <v>0</v>
      </c>
      <c r="M12" s="19">
        <v>1</v>
      </c>
      <c r="N12" s="21">
        <v>0</v>
      </c>
      <c r="O12" s="19">
        <v>1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</row>
    <row r="13" spans="1:24">
      <c r="B13" s="19"/>
      <c r="C13" s="28" t="s">
        <v>22</v>
      </c>
      <c r="D13" s="29"/>
      <c r="E13" s="19"/>
      <c r="F13" s="19"/>
      <c r="G13" s="19"/>
      <c r="H13" s="19"/>
      <c r="I13" s="19">
        <v>4</v>
      </c>
      <c r="J13" s="20">
        <v>0</v>
      </c>
      <c r="K13" s="19">
        <v>4</v>
      </c>
      <c r="L13" s="20">
        <v>0</v>
      </c>
      <c r="M13" s="19">
        <v>0</v>
      </c>
      <c r="N13" s="20">
        <v>0</v>
      </c>
      <c r="O13" s="19">
        <v>0</v>
      </c>
      <c r="P13" s="20">
        <v>0</v>
      </c>
      <c r="Q13" s="19">
        <v>0</v>
      </c>
      <c r="R13" s="21">
        <v>0</v>
      </c>
      <c r="S13" s="19">
        <v>0</v>
      </c>
      <c r="T13" s="20">
        <v>0</v>
      </c>
      <c r="U13" s="19">
        <v>0</v>
      </c>
      <c r="V13" s="21">
        <v>0</v>
      </c>
      <c r="W13" s="19">
        <v>0</v>
      </c>
      <c r="X13" s="21">
        <v>0</v>
      </c>
    </row>
    <row r="14" spans="1:24">
      <c r="B14" s="19"/>
      <c r="C14" s="28" t="s">
        <v>23</v>
      </c>
      <c r="D14" s="29"/>
      <c r="E14" s="19"/>
      <c r="F14" s="19"/>
      <c r="G14" s="19"/>
      <c r="H14" s="19"/>
      <c r="I14" s="19">
        <v>100</v>
      </c>
      <c r="J14" s="21">
        <v>5.8900000000000001E-2</v>
      </c>
      <c r="K14" s="19">
        <v>100</v>
      </c>
      <c r="L14" s="20">
        <v>5.8799999999999998E-2</v>
      </c>
      <c r="M14" s="19">
        <v>43</v>
      </c>
      <c r="N14" s="20">
        <v>4.6399999999999997E-2</v>
      </c>
      <c r="O14" s="19">
        <v>42</v>
      </c>
      <c r="P14" s="20">
        <v>4.6100000000000002E-2</v>
      </c>
      <c r="Q14" s="19">
        <v>17</v>
      </c>
      <c r="R14" s="20">
        <v>3.7999999999999999E-2</v>
      </c>
      <c r="S14" s="19">
        <v>5</v>
      </c>
      <c r="T14" s="20">
        <v>5.9499999999999997E-2</v>
      </c>
      <c r="U14" s="19">
        <v>24</v>
      </c>
      <c r="V14" s="20">
        <v>5.6500000000000002E-2</v>
      </c>
      <c r="W14" s="19">
        <v>2</v>
      </c>
      <c r="X14" s="20">
        <v>0.1176</v>
      </c>
    </row>
    <row r="15" spans="1:24">
      <c r="B15" s="19"/>
      <c r="C15" s="28" t="s">
        <v>24</v>
      </c>
      <c r="D15" s="29"/>
      <c r="E15" s="19"/>
      <c r="F15" s="19"/>
      <c r="G15" s="19"/>
      <c r="H15" s="19"/>
      <c r="I15" s="19">
        <v>111</v>
      </c>
      <c r="J15" s="20">
        <v>6.54E-2</v>
      </c>
      <c r="K15" s="19">
        <v>111</v>
      </c>
      <c r="L15" s="20">
        <v>6.5299999999999997E-2</v>
      </c>
      <c r="M15" s="19">
        <v>44</v>
      </c>
      <c r="N15" s="20">
        <v>4.7500000000000001E-2</v>
      </c>
      <c r="O15" s="19">
        <v>43</v>
      </c>
      <c r="P15" s="20">
        <v>4.7100000000000003E-2</v>
      </c>
      <c r="Q15" s="19">
        <v>17</v>
      </c>
      <c r="R15" s="20">
        <v>3.7999999999999999E-2</v>
      </c>
      <c r="S15" s="19">
        <v>0</v>
      </c>
      <c r="T15" s="20">
        <v>0</v>
      </c>
      <c r="U15" s="19">
        <v>25</v>
      </c>
      <c r="V15" s="20">
        <v>5.8799999999999998E-2</v>
      </c>
      <c r="W15" s="19">
        <v>1</v>
      </c>
      <c r="X15" s="20">
        <v>5.8799999999999998E-2</v>
      </c>
    </row>
    <row r="16" spans="1:24">
      <c r="B16" s="19"/>
      <c r="C16" s="28" t="s">
        <v>25</v>
      </c>
      <c r="D16" s="29"/>
      <c r="E16" s="19"/>
      <c r="F16" s="19"/>
      <c r="G16" s="19"/>
      <c r="H16" s="19"/>
      <c r="I16" s="19">
        <v>563</v>
      </c>
      <c r="J16" s="20">
        <v>0.33160000000000001</v>
      </c>
      <c r="K16" s="19">
        <v>565</v>
      </c>
      <c r="L16" s="20">
        <v>0.3322</v>
      </c>
      <c r="M16" s="19">
        <v>294</v>
      </c>
      <c r="N16" s="20">
        <v>0.31719999999999998</v>
      </c>
      <c r="O16" s="19">
        <v>289</v>
      </c>
      <c r="P16" s="20">
        <v>0.31690000000000002</v>
      </c>
      <c r="Q16" s="19">
        <v>139</v>
      </c>
      <c r="R16" s="20">
        <v>0.311</v>
      </c>
      <c r="S16" s="19">
        <v>22</v>
      </c>
      <c r="T16" s="20">
        <v>0.26190000000000002</v>
      </c>
      <c r="U16" s="19">
        <v>151</v>
      </c>
      <c r="V16" s="20">
        <v>0.3553</v>
      </c>
      <c r="W16" s="19">
        <v>7</v>
      </c>
      <c r="X16" s="20">
        <v>0.4118</v>
      </c>
    </row>
    <row r="17" spans="2:24">
      <c r="B17" s="19"/>
      <c r="C17" s="28" t="s">
        <v>26</v>
      </c>
      <c r="D17" s="29"/>
      <c r="E17" s="19"/>
      <c r="F17" s="19"/>
      <c r="G17" s="19"/>
      <c r="H17" s="19"/>
      <c r="I17" s="19">
        <v>666</v>
      </c>
      <c r="J17" s="20">
        <v>0.39219999999999999</v>
      </c>
      <c r="K17" s="19">
        <v>667</v>
      </c>
      <c r="L17" s="20">
        <v>0.3921</v>
      </c>
      <c r="M17" s="19">
        <v>379</v>
      </c>
      <c r="N17" s="20">
        <v>0.4088</v>
      </c>
      <c r="O17" s="19">
        <v>372</v>
      </c>
      <c r="P17" s="20">
        <v>0.40789999999999998</v>
      </c>
      <c r="Q17" s="19">
        <v>172</v>
      </c>
      <c r="R17" s="20">
        <v>0.38479999999999998</v>
      </c>
      <c r="S17" s="19">
        <v>35</v>
      </c>
      <c r="T17" s="20">
        <v>0.41670000000000001</v>
      </c>
      <c r="U17" s="19">
        <v>160</v>
      </c>
      <c r="V17" s="20">
        <v>0.3765</v>
      </c>
      <c r="W17" s="19">
        <v>5</v>
      </c>
      <c r="X17" s="20">
        <v>0.29409999999999997</v>
      </c>
    </row>
    <row r="18" spans="2:24">
      <c r="B18" s="19"/>
      <c r="C18" s="28" t="s">
        <v>27</v>
      </c>
      <c r="D18" s="29"/>
      <c r="E18" s="19"/>
      <c r="F18" s="19"/>
      <c r="G18" s="19"/>
      <c r="H18" s="19"/>
      <c r="I18" s="19">
        <v>113</v>
      </c>
      <c r="J18" s="20">
        <v>6.6500000000000004E-2</v>
      </c>
      <c r="K18" s="19">
        <v>113</v>
      </c>
      <c r="L18" s="20">
        <v>6.6400000000000001E-2</v>
      </c>
      <c r="M18" s="19">
        <v>65</v>
      </c>
      <c r="N18" s="20">
        <v>7.0099999999999996E-2</v>
      </c>
      <c r="O18" s="19">
        <v>65</v>
      </c>
      <c r="P18" s="20">
        <v>7.1300000000000002E-2</v>
      </c>
      <c r="Q18" s="19">
        <v>35</v>
      </c>
      <c r="R18" s="20">
        <v>7.8299999999999995E-2</v>
      </c>
      <c r="S18" s="19">
        <v>10</v>
      </c>
      <c r="T18" s="20">
        <v>0.11899999999999999</v>
      </c>
      <c r="U18" s="19">
        <v>28</v>
      </c>
      <c r="V18" s="20">
        <v>6.59E-2</v>
      </c>
      <c r="W18" s="19">
        <v>1</v>
      </c>
      <c r="X18" s="20">
        <v>5.8799999999999998E-2</v>
      </c>
    </row>
    <row r="19" spans="2:24" ht="15.75" thickBot="1">
      <c r="B19" s="19"/>
      <c r="C19" s="30" t="s">
        <v>28</v>
      </c>
      <c r="D19" s="31"/>
      <c r="E19" s="19"/>
      <c r="F19" s="19"/>
      <c r="G19" s="19"/>
      <c r="H19" s="19"/>
      <c r="I19" s="19">
        <v>131</v>
      </c>
      <c r="J19" s="20">
        <v>7.7100000000000002E-2</v>
      </c>
      <c r="K19" s="19">
        <v>131</v>
      </c>
      <c r="L19" s="20">
        <v>7.6999999999999999E-2</v>
      </c>
      <c r="M19" s="19">
        <v>101</v>
      </c>
      <c r="N19" s="20">
        <v>0.109</v>
      </c>
      <c r="O19" s="19">
        <v>100</v>
      </c>
      <c r="P19" s="20">
        <v>0.1096</v>
      </c>
      <c r="Q19" s="19">
        <v>67</v>
      </c>
      <c r="R19" s="20">
        <v>0.14990000000000001</v>
      </c>
      <c r="S19" s="19">
        <v>12</v>
      </c>
      <c r="T19" s="20">
        <v>0.1429</v>
      </c>
      <c r="U19" s="19">
        <v>37</v>
      </c>
      <c r="V19" s="20">
        <v>8.7099999999999997E-2</v>
      </c>
      <c r="W19" s="19">
        <v>1</v>
      </c>
      <c r="X19" s="21">
        <v>5.8799999999999998E-2</v>
      </c>
    </row>
    <row r="20" spans="2:24" ht="15.75" thickBot="1">
      <c r="C20" t="s">
        <v>16</v>
      </c>
      <c r="D20" s="37"/>
      <c r="I20">
        <v>1698</v>
      </c>
      <c r="J20" s="17">
        <v>1</v>
      </c>
      <c r="K20">
        <v>1701</v>
      </c>
      <c r="L20" s="17">
        <v>1</v>
      </c>
      <c r="M20">
        <v>927</v>
      </c>
      <c r="N20" s="17">
        <v>1</v>
      </c>
      <c r="O20">
        <v>912</v>
      </c>
      <c r="P20" s="17">
        <v>1</v>
      </c>
      <c r="Q20">
        <v>447</v>
      </c>
      <c r="R20" s="17">
        <v>1</v>
      </c>
      <c r="S20">
        <v>84</v>
      </c>
      <c r="T20" s="17">
        <v>1</v>
      </c>
      <c r="U20">
        <v>423</v>
      </c>
      <c r="V20" s="17">
        <v>1</v>
      </c>
      <c r="W20">
        <v>17</v>
      </c>
      <c r="X20" s="17">
        <v>1</v>
      </c>
    </row>
    <row r="21" spans="2:24">
      <c r="B21" s="19"/>
      <c r="C21" s="19"/>
      <c r="D21" s="34" t="s">
        <v>29</v>
      </c>
      <c r="E21" s="36"/>
      <c r="F21" s="36"/>
      <c r="G21" s="35"/>
      <c r="H21" s="19"/>
      <c r="I21" s="19">
        <v>15</v>
      </c>
      <c r="J21" s="20">
        <v>0</v>
      </c>
      <c r="K21" s="19">
        <v>15</v>
      </c>
      <c r="L21" s="20">
        <v>0</v>
      </c>
      <c r="M21" s="19">
        <v>9</v>
      </c>
      <c r="N21" s="20">
        <v>0</v>
      </c>
      <c r="O21" s="19">
        <v>8</v>
      </c>
      <c r="P21" s="20">
        <v>0</v>
      </c>
      <c r="Q21" s="19">
        <v>5</v>
      </c>
      <c r="R21" s="21">
        <v>1.12E-2</v>
      </c>
      <c r="S21" s="19">
        <v>0</v>
      </c>
      <c r="T21" s="20">
        <v>0</v>
      </c>
      <c r="U21" s="19">
        <v>5</v>
      </c>
      <c r="V21" s="20">
        <v>1.18E-2</v>
      </c>
      <c r="W21" s="19">
        <v>0</v>
      </c>
      <c r="X21" s="21">
        <v>0</v>
      </c>
    </row>
    <row r="22" spans="2:24">
      <c r="B22" s="19"/>
      <c r="C22" s="19"/>
      <c r="D22" s="28" t="s">
        <v>30</v>
      </c>
      <c r="E22" s="22"/>
      <c r="F22" s="22"/>
      <c r="G22" s="29"/>
      <c r="H22" s="19"/>
      <c r="I22" s="19">
        <v>22</v>
      </c>
      <c r="J22" s="20">
        <v>1.29E-2</v>
      </c>
      <c r="K22" s="19">
        <v>22</v>
      </c>
      <c r="L22" s="20">
        <v>1.29E-2</v>
      </c>
      <c r="M22" s="19">
        <v>17</v>
      </c>
      <c r="N22" s="20">
        <v>1.83E-2</v>
      </c>
      <c r="O22" s="19">
        <v>13</v>
      </c>
      <c r="P22" s="20">
        <v>1.4200000000000001E-2</v>
      </c>
      <c r="Q22" s="19">
        <v>6</v>
      </c>
      <c r="R22" s="20">
        <v>1.34E-2</v>
      </c>
      <c r="S22" s="19">
        <v>1</v>
      </c>
      <c r="T22" s="20">
        <v>1.1900000000000001E-2</v>
      </c>
      <c r="U22" s="19">
        <v>6</v>
      </c>
      <c r="V22" s="20">
        <v>1.4200000000000001E-2</v>
      </c>
      <c r="W22" s="19">
        <v>0</v>
      </c>
      <c r="X22" s="21">
        <v>0</v>
      </c>
    </row>
    <row r="23" spans="2:24">
      <c r="B23" s="19"/>
      <c r="C23" s="19"/>
      <c r="D23" s="28" t="s">
        <v>31</v>
      </c>
      <c r="E23" s="22"/>
      <c r="F23" s="22"/>
      <c r="G23" s="29"/>
      <c r="H23" s="19"/>
      <c r="I23" s="19">
        <v>146</v>
      </c>
      <c r="J23" s="20">
        <v>8.5800000000000001E-2</v>
      </c>
      <c r="K23" s="19">
        <v>147</v>
      </c>
      <c r="L23" s="20">
        <v>8.6300000000000002E-2</v>
      </c>
      <c r="M23" s="19">
        <v>83</v>
      </c>
      <c r="N23" s="20">
        <v>8.9399999999999993E-2</v>
      </c>
      <c r="O23" s="19">
        <v>82</v>
      </c>
      <c r="P23" s="20">
        <v>8.9800000000000005E-2</v>
      </c>
      <c r="Q23" s="19">
        <v>41</v>
      </c>
      <c r="R23" s="20">
        <v>9.1700000000000004E-2</v>
      </c>
      <c r="S23" s="19">
        <v>5</v>
      </c>
      <c r="T23" s="20">
        <v>5.9499999999999997E-2</v>
      </c>
      <c r="U23" s="19">
        <v>27</v>
      </c>
      <c r="V23" s="20">
        <v>6.3700000000000007E-2</v>
      </c>
      <c r="W23" s="19">
        <v>2</v>
      </c>
      <c r="X23" s="20">
        <v>0.1176</v>
      </c>
    </row>
    <row r="24" spans="2:24">
      <c r="B24" s="19"/>
      <c r="C24" s="19"/>
      <c r="D24" s="28" t="s">
        <v>32</v>
      </c>
      <c r="E24" s="22"/>
      <c r="F24" s="22"/>
      <c r="G24" s="29"/>
      <c r="H24" s="19"/>
      <c r="I24" s="19">
        <v>168</v>
      </c>
      <c r="J24" s="20">
        <v>9.8799999999999999E-2</v>
      </c>
      <c r="K24" s="19">
        <v>168</v>
      </c>
      <c r="L24" s="20">
        <v>9.8599999999999993E-2</v>
      </c>
      <c r="M24" s="19">
        <v>94</v>
      </c>
      <c r="N24" s="20">
        <v>0.1013</v>
      </c>
      <c r="O24" s="19">
        <v>93</v>
      </c>
      <c r="P24" s="20">
        <v>0.1019</v>
      </c>
      <c r="Q24" s="19">
        <v>41</v>
      </c>
      <c r="R24" s="20">
        <v>9.1700000000000004E-2</v>
      </c>
      <c r="S24" s="19">
        <v>8</v>
      </c>
      <c r="T24" s="20">
        <v>9.5200000000000007E-2</v>
      </c>
      <c r="U24" s="19">
        <v>30</v>
      </c>
      <c r="V24" s="20">
        <v>7.0800000000000002E-2</v>
      </c>
      <c r="W24" s="19">
        <v>0</v>
      </c>
      <c r="X24" s="20">
        <v>0</v>
      </c>
    </row>
    <row r="25" spans="2:24">
      <c r="B25" s="19"/>
      <c r="C25" s="19"/>
      <c r="D25" s="28" t="s">
        <v>33</v>
      </c>
      <c r="E25" s="22"/>
      <c r="F25" s="22"/>
      <c r="G25" s="29"/>
      <c r="H25" s="19"/>
      <c r="I25" s="19">
        <v>128</v>
      </c>
      <c r="J25" s="20">
        <v>7.5200000000000003E-2</v>
      </c>
      <c r="K25" s="19">
        <v>128</v>
      </c>
      <c r="L25" s="20">
        <v>7.51E-2</v>
      </c>
      <c r="M25" s="19">
        <v>66</v>
      </c>
      <c r="N25" s="20">
        <v>7.1099999999999997E-2</v>
      </c>
      <c r="O25" s="19">
        <v>65</v>
      </c>
      <c r="P25" s="20">
        <v>7.1199999999999999E-2</v>
      </c>
      <c r="Q25" s="19">
        <v>25</v>
      </c>
      <c r="R25" s="21">
        <v>5.5899999999999998E-2</v>
      </c>
      <c r="S25" s="19">
        <v>10</v>
      </c>
      <c r="T25" s="20">
        <v>0.11899999999999999</v>
      </c>
      <c r="U25" s="19">
        <v>34</v>
      </c>
      <c r="V25" s="20">
        <v>8.0199999999999994E-2</v>
      </c>
      <c r="W25" s="19">
        <v>1</v>
      </c>
      <c r="X25" s="20">
        <v>5.8799999999999998E-2</v>
      </c>
    </row>
    <row r="26" spans="2:24">
      <c r="B26" s="19"/>
      <c r="C26" s="19"/>
      <c r="D26" s="28" t="s">
        <v>34</v>
      </c>
      <c r="E26" s="22"/>
      <c r="F26" s="22"/>
      <c r="G26" s="29"/>
      <c r="H26" s="19"/>
      <c r="I26" s="19">
        <v>131</v>
      </c>
      <c r="J26" s="20">
        <v>7.6999999999999999E-2</v>
      </c>
      <c r="K26" s="19">
        <v>131</v>
      </c>
      <c r="L26" s="20">
        <v>7.6899999999999996E-2</v>
      </c>
      <c r="M26" s="19">
        <v>59</v>
      </c>
      <c r="N26" s="20">
        <v>6.3600000000000004E-2</v>
      </c>
      <c r="O26" s="19">
        <v>59</v>
      </c>
      <c r="P26" s="20">
        <v>6.4600000000000005E-2</v>
      </c>
      <c r="Q26" s="19">
        <v>24</v>
      </c>
      <c r="R26" s="20">
        <v>5.3699999999999998E-2</v>
      </c>
      <c r="S26" s="19">
        <v>7</v>
      </c>
      <c r="T26" s="20">
        <v>8.3299999999999999E-2</v>
      </c>
      <c r="U26" s="19">
        <v>20</v>
      </c>
      <c r="V26" s="20">
        <v>4.7199999999999999E-2</v>
      </c>
      <c r="W26" s="19">
        <v>2</v>
      </c>
      <c r="X26" s="21">
        <v>0.1176</v>
      </c>
    </row>
    <row r="27" spans="2:24">
      <c r="B27" s="19"/>
      <c r="C27" s="19"/>
      <c r="D27" s="28" t="s">
        <v>35</v>
      </c>
      <c r="E27" s="22"/>
      <c r="F27" s="22"/>
      <c r="G27" s="29"/>
      <c r="H27" s="19"/>
      <c r="I27" s="19">
        <v>4</v>
      </c>
      <c r="J27" s="21">
        <v>0</v>
      </c>
      <c r="K27" s="19">
        <v>4</v>
      </c>
      <c r="L27" s="21">
        <v>0</v>
      </c>
      <c r="M27" s="19">
        <v>3</v>
      </c>
      <c r="N27" s="21">
        <v>0</v>
      </c>
      <c r="O27" s="19">
        <v>3</v>
      </c>
      <c r="P27" s="21">
        <v>0</v>
      </c>
      <c r="Q27" s="19">
        <v>0</v>
      </c>
      <c r="R27" s="21">
        <v>0</v>
      </c>
      <c r="S27" s="19">
        <v>1</v>
      </c>
      <c r="T27" s="21">
        <v>1.1900000000000001E-2</v>
      </c>
      <c r="U27" s="19">
        <v>2</v>
      </c>
      <c r="V27" s="21">
        <v>0</v>
      </c>
      <c r="W27" s="19">
        <v>0</v>
      </c>
      <c r="X27" s="21">
        <v>0</v>
      </c>
    </row>
    <row r="28" spans="2:24">
      <c r="B28" s="19"/>
      <c r="C28" s="19"/>
      <c r="D28" s="28" t="s">
        <v>36</v>
      </c>
      <c r="E28" s="22"/>
      <c r="F28" s="22"/>
      <c r="G28" s="29"/>
      <c r="H28" s="19"/>
      <c r="I28" s="19">
        <v>7</v>
      </c>
      <c r="J28" s="21">
        <v>0</v>
      </c>
      <c r="K28" s="19">
        <v>7</v>
      </c>
      <c r="L28" s="21">
        <v>0</v>
      </c>
      <c r="M28" s="19">
        <v>4</v>
      </c>
      <c r="N28" s="21">
        <v>0</v>
      </c>
      <c r="O28" s="19">
        <v>4</v>
      </c>
      <c r="P28" s="21">
        <v>0</v>
      </c>
      <c r="Q28" s="19">
        <v>1</v>
      </c>
      <c r="R28" s="21">
        <v>0</v>
      </c>
      <c r="S28" s="19">
        <v>1</v>
      </c>
      <c r="T28" s="21">
        <v>1.1900000000000001E-2</v>
      </c>
      <c r="U28" s="19">
        <v>2</v>
      </c>
      <c r="V28" s="21">
        <v>0</v>
      </c>
      <c r="W28" s="19">
        <v>0</v>
      </c>
      <c r="X28" s="21">
        <v>0</v>
      </c>
    </row>
    <row r="29" spans="2:24">
      <c r="B29" s="19"/>
      <c r="C29" s="19"/>
      <c r="D29" s="28" t="s">
        <v>37</v>
      </c>
      <c r="E29" s="22"/>
      <c r="F29" s="22"/>
      <c r="G29" s="29"/>
      <c r="H29" s="19"/>
      <c r="I29" s="19">
        <v>444</v>
      </c>
      <c r="J29" s="20">
        <v>0.26100000000000001</v>
      </c>
      <c r="K29" s="19">
        <v>445</v>
      </c>
      <c r="L29" s="20">
        <v>0.26119999999999999</v>
      </c>
      <c r="M29" s="19">
        <v>233</v>
      </c>
      <c r="N29" s="20">
        <v>0.25109999999999999</v>
      </c>
      <c r="O29" s="19">
        <v>230</v>
      </c>
      <c r="P29" s="20">
        <v>0.25190000000000001</v>
      </c>
      <c r="Q29" s="19">
        <v>115</v>
      </c>
      <c r="R29" s="20">
        <v>0.25729999999999997</v>
      </c>
      <c r="S29" s="19">
        <v>20</v>
      </c>
      <c r="T29" s="20">
        <v>0.23810000000000001</v>
      </c>
      <c r="U29" s="19">
        <v>130</v>
      </c>
      <c r="V29" s="20">
        <v>0.30659999999999998</v>
      </c>
      <c r="W29" s="19">
        <v>6</v>
      </c>
      <c r="X29" s="20">
        <v>0.35289999999999999</v>
      </c>
    </row>
    <row r="30" spans="2:24" ht="15.75" thickBot="1">
      <c r="B30" s="19"/>
      <c r="C30" s="19"/>
      <c r="D30" s="30" t="s">
        <v>38</v>
      </c>
      <c r="E30" s="32"/>
      <c r="F30" s="32"/>
      <c r="G30" s="31"/>
      <c r="H30" s="19"/>
      <c r="I30" s="19">
        <v>547</v>
      </c>
      <c r="J30" s="21">
        <v>0.3216</v>
      </c>
      <c r="K30" s="19">
        <v>548</v>
      </c>
      <c r="L30" s="20">
        <v>0.3216</v>
      </c>
      <c r="M30" s="19">
        <v>335</v>
      </c>
      <c r="N30" s="20">
        <v>0.36099999999999999</v>
      </c>
      <c r="O30" s="19">
        <v>331</v>
      </c>
      <c r="P30" s="20">
        <v>0.36249999999999999</v>
      </c>
      <c r="Q30" s="19">
        <v>176</v>
      </c>
      <c r="R30" s="20">
        <v>0.39369999999999999</v>
      </c>
      <c r="S30" s="19">
        <v>30</v>
      </c>
      <c r="T30" s="20">
        <v>0.35709999999999997</v>
      </c>
      <c r="U30" s="19">
        <v>154</v>
      </c>
      <c r="V30" s="20">
        <v>0.36320000000000002</v>
      </c>
      <c r="W30" s="19">
        <v>5</v>
      </c>
      <c r="X30" s="20">
        <v>0.29409999999999997</v>
      </c>
    </row>
    <row r="31" spans="2:24">
      <c r="D31" t="s">
        <v>63</v>
      </c>
      <c r="I31">
        <v>89</v>
      </c>
      <c r="J31" s="18">
        <v>5.2299999999999999E-2</v>
      </c>
      <c r="K31">
        <v>89</v>
      </c>
      <c r="L31" s="18">
        <v>5.2200000000000003E-2</v>
      </c>
      <c r="M31">
        <v>25</v>
      </c>
      <c r="N31" s="18">
        <v>2.69E-2</v>
      </c>
      <c r="O31">
        <v>25</v>
      </c>
      <c r="P31" s="18">
        <v>2.7400000000000001E-2</v>
      </c>
      <c r="Q31">
        <v>13</v>
      </c>
      <c r="R31" s="18">
        <v>2.9100000000000001E-2</v>
      </c>
      <c r="S31">
        <v>1</v>
      </c>
      <c r="T31" s="18">
        <v>1.1900000000000001E-2</v>
      </c>
      <c r="U31">
        <v>14</v>
      </c>
      <c r="V31" s="18">
        <v>3.3000000000000002E-2</v>
      </c>
      <c r="W31">
        <v>1</v>
      </c>
      <c r="X31" s="17">
        <v>5.8799999999999998E-2</v>
      </c>
    </row>
    <row r="32" spans="2:24" ht="15.75" thickBot="1">
      <c r="D32" t="s">
        <v>16</v>
      </c>
      <c r="E32" s="37"/>
      <c r="I32">
        <v>1698</v>
      </c>
      <c r="J32" s="17">
        <v>1</v>
      </c>
      <c r="K32">
        <v>1701</v>
      </c>
      <c r="L32" s="17">
        <v>1</v>
      </c>
      <c r="M32">
        <v>927</v>
      </c>
      <c r="N32" s="17">
        <v>1</v>
      </c>
      <c r="O32">
        <v>912</v>
      </c>
      <c r="P32" s="17">
        <v>1</v>
      </c>
      <c r="Q32">
        <v>447</v>
      </c>
      <c r="R32" s="17">
        <v>1</v>
      </c>
      <c r="S32">
        <v>84</v>
      </c>
      <c r="T32" s="17">
        <v>1</v>
      </c>
      <c r="U32">
        <v>423</v>
      </c>
      <c r="V32" s="17">
        <v>1</v>
      </c>
      <c r="W32">
        <v>17</v>
      </c>
      <c r="X32" s="17">
        <v>1</v>
      </c>
    </row>
    <row r="33" spans="2:24">
      <c r="B33" s="22"/>
      <c r="C33" s="22"/>
      <c r="D33" s="22"/>
      <c r="E33" s="34" t="s">
        <v>39</v>
      </c>
      <c r="F33" s="36"/>
      <c r="G33" s="35"/>
      <c r="H33" s="22"/>
      <c r="I33" s="22">
        <v>53</v>
      </c>
      <c r="J33" s="23">
        <v>3.1199999999999999E-2</v>
      </c>
      <c r="K33" s="22">
        <v>53</v>
      </c>
      <c r="L33" s="23">
        <v>3.1199999999999999E-2</v>
      </c>
      <c r="M33" s="22">
        <v>20</v>
      </c>
      <c r="N33" s="23">
        <v>2.1600000000000001E-2</v>
      </c>
      <c r="O33" s="22">
        <v>18</v>
      </c>
      <c r="P33" s="23">
        <v>1.9699999999999999E-2</v>
      </c>
      <c r="Q33" s="22">
        <v>6</v>
      </c>
      <c r="R33" s="24">
        <v>1.34E-2</v>
      </c>
      <c r="S33" s="22">
        <v>1</v>
      </c>
      <c r="T33" s="23">
        <v>1.1900000000000001E-2</v>
      </c>
      <c r="U33" s="22">
        <v>11</v>
      </c>
      <c r="V33" s="23">
        <v>2.5999999999999999E-2</v>
      </c>
      <c r="W33" s="22">
        <v>0</v>
      </c>
      <c r="X33" s="23">
        <v>0</v>
      </c>
    </row>
    <row r="34" spans="2:24">
      <c r="B34" s="22"/>
      <c r="C34" s="22"/>
      <c r="D34" s="22"/>
      <c r="E34" s="28" t="s">
        <v>40</v>
      </c>
      <c r="F34" s="22"/>
      <c r="G34" s="29"/>
      <c r="H34" s="22"/>
      <c r="I34" s="22">
        <v>45</v>
      </c>
      <c r="J34" s="23">
        <v>2.6499999999999999E-2</v>
      </c>
      <c r="K34" s="22">
        <v>45</v>
      </c>
      <c r="L34" s="23">
        <v>2.6499999999999999E-2</v>
      </c>
      <c r="M34" s="22">
        <v>31</v>
      </c>
      <c r="N34" s="23">
        <v>3.3399999999999999E-2</v>
      </c>
      <c r="O34" s="22">
        <v>29</v>
      </c>
      <c r="P34" s="23">
        <v>3.1800000000000002E-2</v>
      </c>
      <c r="Q34" s="22">
        <v>14</v>
      </c>
      <c r="R34" s="23">
        <v>3.1300000000000001E-2</v>
      </c>
      <c r="S34" s="22">
        <v>4</v>
      </c>
      <c r="T34" s="23">
        <v>4.7600000000000003E-2</v>
      </c>
      <c r="U34" s="22">
        <v>16</v>
      </c>
      <c r="V34" s="23">
        <v>3.78E-2</v>
      </c>
      <c r="W34" s="22">
        <v>0</v>
      </c>
      <c r="X34" s="24">
        <v>0</v>
      </c>
    </row>
    <row r="35" spans="2:24">
      <c r="B35" s="22"/>
      <c r="C35" s="22"/>
      <c r="D35" s="22"/>
      <c r="E35" s="28" t="s">
        <v>41</v>
      </c>
      <c r="F35" s="22"/>
      <c r="G35" s="29"/>
      <c r="H35" s="22"/>
      <c r="I35" s="22">
        <v>730</v>
      </c>
      <c r="J35" s="23">
        <v>0.4299</v>
      </c>
      <c r="K35" s="22">
        <v>732</v>
      </c>
      <c r="L35" s="23">
        <v>0.43030000000000002</v>
      </c>
      <c r="M35" s="22">
        <v>380</v>
      </c>
      <c r="N35" s="23">
        <v>0.40989999999999999</v>
      </c>
      <c r="O35" s="22">
        <v>376</v>
      </c>
      <c r="P35" s="23">
        <v>0.4123</v>
      </c>
      <c r="Q35" s="22">
        <v>182</v>
      </c>
      <c r="R35" s="23">
        <v>0.40720000000000001</v>
      </c>
      <c r="S35" s="22">
        <v>36</v>
      </c>
      <c r="T35" s="23">
        <v>0.42859999999999998</v>
      </c>
      <c r="U35" s="22">
        <v>190</v>
      </c>
      <c r="V35" s="23">
        <v>0.44919999999999999</v>
      </c>
      <c r="W35" s="22">
        <v>9</v>
      </c>
      <c r="X35" s="23">
        <v>0.52939999999999998</v>
      </c>
    </row>
    <row r="36" spans="2:24" ht="15.75" thickBot="1">
      <c r="B36" s="25"/>
      <c r="C36" s="25"/>
      <c r="D36" s="25"/>
      <c r="E36" s="30" t="s">
        <v>42</v>
      </c>
      <c r="F36" s="32"/>
      <c r="G36" s="31"/>
      <c r="H36" s="25"/>
      <c r="I36" s="25">
        <v>863</v>
      </c>
      <c r="J36" s="26">
        <v>0.50819999999999999</v>
      </c>
      <c r="K36" s="25">
        <v>864</v>
      </c>
      <c r="L36" s="26">
        <v>0.50790000000000002</v>
      </c>
      <c r="M36" s="25">
        <v>490</v>
      </c>
      <c r="N36" s="26">
        <v>0.52859999999999996</v>
      </c>
      <c r="O36" s="25">
        <v>483</v>
      </c>
      <c r="P36" s="26">
        <v>0.52959999999999996</v>
      </c>
      <c r="Q36" s="25">
        <v>241</v>
      </c>
      <c r="R36" s="26">
        <v>0.53910000000000002</v>
      </c>
      <c r="S36" s="25">
        <v>43</v>
      </c>
      <c r="T36" s="26">
        <v>0.51190000000000002</v>
      </c>
      <c r="U36" s="25">
        <v>203</v>
      </c>
      <c r="V36" s="26">
        <v>0.47989999999999999</v>
      </c>
      <c r="W36" s="25">
        <v>7</v>
      </c>
      <c r="X36" s="26">
        <v>0.4118</v>
      </c>
    </row>
    <row r="37" spans="2:24">
      <c r="E37" t="s">
        <v>64</v>
      </c>
      <c r="I37">
        <v>7</v>
      </c>
      <c r="J37" s="17">
        <v>0</v>
      </c>
      <c r="K37">
        <v>7</v>
      </c>
      <c r="L37" s="17">
        <v>0</v>
      </c>
      <c r="M37">
        <v>6</v>
      </c>
      <c r="N37" s="17">
        <v>0</v>
      </c>
      <c r="O37">
        <v>6</v>
      </c>
      <c r="P37" s="17">
        <v>0</v>
      </c>
      <c r="Q37">
        <v>4</v>
      </c>
      <c r="R37" s="17">
        <v>0</v>
      </c>
      <c r="S37">
        <v>0</v>
      </c>
      <c r="T37" s="17">
        <v>0</v>
      </c>
      <c r="U37">
        <v>3</v>
      </c>
      <c r="V37" s="17">
        <v>0</v>
      </c>
      <c r="W37">
        <v>1</v>
      </c>
      <c r="X37" s="17">
        <v>5.8799999999999998E-2</v>
      </c>
    </row>
    <row r="38" spans="2:24" ht="15.75" thickBot="1">
      <c r="E38" t="s">
        <v>16</v>
      </c>
      <c r="F38" s="37"/>
      <c r="I38">
        <v>1698</v>
      </c>
      <c r="J38" s="17">
        <v>1</v>
      </c>
      <c r="K38">
        <v>1701</v>
      </c>
      <c r="L38" s="17">
        <v>1</v>
      </c>
      <c r="M38">
        <v>927</v>
      </c>
      <c r="N38" s="17">
        <v>1</v>
      </c>
      <c r="O38">
        <v>912</v>
      </c>
      <c r="P38" s="17">
        <v>1</v>
      </c>
      <c r="Q38">
        <v>447</v>
      </c>
      <c r="R38" s="17">
        <v>1</v>
      </c>
      <c r="S38">
        <v>84</v>
      </c>
      <c r="T38" s="17">
        <v>1</v>
      </c>
      <c r="U38">
        <v>423</v>
      </c>
      <c r="V38" s="17">
        <v>1</v>
      </c>
      <c r="W38">
        <v>17</v>
      </c>
      <c r="X38" s="17">
        <v>1</v>
      </c>
    </row>
    <row r="39" spans="2:24">
      <c r="B39" s="19"/>
      <c r="C39" s="19"/>
      <c r="D39" s="19"/>
      <c r="E39" s="19"/>
      <c r="F39" s="34" t="s">
        <v>43</v>
      </c>
      <c r="G39" s="35"/>
      <c r="H39" s="19"/>
      <c r="I39" s="19">
        <v>39</v>
      </c>
      <c r="J39" s="20">
        <v>2.3E-2</v>
      </c>
      <c r="K39" s="19">
        <v>39</v>
      </c>
      <c r="L39" s="20">
        <v>2.29E-2</v>
      </c>
      <c r="M39" s="19">
        <v>24</v>
      </c>
      <c r="N39" s="20">
        <v>2.5899999999999999E-2</v>
      </c>
      <c r="O39" s="19">
        <v>24</v>
      </c>
      <c r="P39" s="20">
        <v>2.63E-2</v>
      </c>
      <c r="Q39" s="19">
        <v>10</v>
      </c>
      <c r="R39" s="20">
        <v>2.24E-2</v>
      </c>
      <c r="S39" s="19">
        <v>3</v>
      </c>
      <c r="T39" s="20">
        <v>3.5700000000000003E-2</v>
      </c>
      <c r="U39" s="19">
        <v>11</v>
      </c>
      <c r="V39" s="20">
        <v>2.5999999999999999E-2</v>
      </c>
      <c r="W39" s="19">
        <v>1</v>
      </c>
      <c r="X39" s="20">
        <v>5.8799999999999998E-2</v>
      </c>
    </row>
    <row r="40" spans="2:24">
      <c r="B40" s="19"/>
      <c r="C40" s="19"/>
      <c r="D40" s="19"/>
      <c r="E40" s="19"/>
      <c r="F40" s="28" t="s">
        <v>44</v>
      </c>
      <c r="G40" s="29"/>
      <c r="H40" s="19"/>
      <c r="I40" s="19">
        <v>46</v>
      </c>
      <c r="J40" s="20">
        <v>2.7099999999999999E-2</v>
      </c>
      <c r="K40" s="19">
        <v>46</v>
      </c>
      <c r="L40" s="20">
        <v>2.7E-2</v>
      </c>
      <c r="M40" s="19">
        <v>33</v>
      </c>
      <c r="N40" s="20">
        <v>3.56E-2</v>
      </c>
      <c r="O40" s="19">
        <v>32</v>
      </c>
      <c r="P40" s="20">
        <v>3.5099999999999999E-2</v>
      </c>
      <c r="Q40" s="19">
        <v>13</v>
      </c>
      <c r="R40" s="20">
        <v>2.9100000000000001E-2</v>
      </c>
      <c r="S40" s="19">
        <v>0</v>
      </c>
      <c r="T40" s="20">
        <v>0</v>
      </c>
      <c r="U40" s="19">
        <v>11</v>
      </c>
      <c r="V40" s="20">
        <v>2.5999999999999999E-2</v>
      </c>
      <c r="W40" s="19">
        <v>0</v>
      </c>
      <c r="X40" s="21">
        <v>0</v>
      </c>
    </row>
    <row r="41" spans="2:24">
      <c r="B41" s="19"/>
      <c r="C41" s="19"/>
      <c r="D41" s="19"/>
      <c r="E41" s="19"/>
      <c r="F41" s="28" t="s">
        <v>45</v>
      </c>
      <c r="G41" s="29"/>
      <c r="H41" s="19"/>
      <c r="I41" s="19">
        <v>731</v>
      </c>
      <c r="J41" s="20">
        <v>0.43049999999999999</v>
      </c>
      <c r="K41" s="19">
        <v>733</v>
      </c>
      <c r="L41" s="20">
        <v>0.43090000000000001</v>
      </c>
      <c r="M41" s="19">
        <v>371</v>
      </c>
      <c r="N41" s="20">
        <v>0.4002</v>
      </c>
      <c r="O41" s="19">
        <v>365</v>
      </c>
      <c r="P41" s="20">
        <v>0.4002</v>
      </c>
      <c r="Q41" s="19">
        <v>176</v>
      </c>
      <c r="R41" s="20">
        <v>0.39369999999999999</v>
      </c>
      <c r="S41" s="19">
        <v>33</v>
      </c>
      <c r="T41" s="20">
        <v>0.39290000000000003</v>
      </c>
      <c r="U41" s="19">
        <v>188</v>
      </c>
      <c r="V41" s="20">
        <v>0.44440000000000002</v>
      </c>
      <c r="W41" s="19">
        <v>8</v>
      </c>
      <c r="X41" s="20">
        <v>0.47060000000000002</v>
      </c>
    </row>
    <row r="42" spans="2:24" ht="15.75" thickBot="1">
      <c r="B42" s="19"/>
      <c r="C42" s="19"/>
      <c r="D42" s="19"/>
      <c r="E42" s="19"/>
      <c r="F42" s="30" t="s">
        <v>46</v>
      </c>
      <c r="G42" s="31"/>
      <c r="H42" s="19"/>
      <c r="I42" s="19">
        <v>846</v>
      </c>
      <c r="J42" s="20">
        <v>0.49819999999999998</v>
      </c>
      <c r="K42" s="19">
        <v>847</v>
      </c>
      <c r="L42" s="20">
        <v>0.49790000000000001</v>
      </c>
      <c r="M42" s="19">
        <v>479</v>
      </c>
      <c r="N42" s="21">
        <v>0.51670000000000005</v>
      </c>
      <c r="O42" s="19">
        <v>471</v>
      </c>
      <c r="P42" s="20">
        <v>0.51639999999999997</v>
      </c>
      <c r="Q42" s="19">
        <v>238</v>
      </c>
      <c r="R42" s="20">
        <v>0.53239999999999998</v>
      </c>
      <c r="S42" s="19">
        <v>46</v>
      </c>
      <c r="T42" s="20">
        <v>0.54759999999999998</v>
      </c>
      <c r="U42" s="19">
        <v>205</v>
      </c>
      <c r="V42" s="20">
        <v>0.48459999999999998</v>
      </c>
      <c r="W42" s="19">
        <v>6</v>
      </c>
      <c r="X42" s="20">
        <v>0.35289999999999999</v>
      </c>
    </row>
    <row r="43" spans="2:24">
      <c r="F43" t="s">
        <v>65</v>
      </c>
      <c r="I43">
        <v>36</v>
      </c>
      <c r="J43" s="18">
        <v>2.12E-2</v>
      </c>
      <c r="K43">
        <v>36</v>
      </c>
      <c r="L43" s="18">
        <v>2.12E-2</v>
      </c>
      <c r="M43">
        <v>20</v>
      </c>
      <c r="N43" s="18">
        <v>2.1600000000000001E-2</v>
      </c>
      <c r="O43">
        <v>20</v>
      </c>
      <c r="P43" s="18">
        <v>2.1899999999999999E-2</v>
      </c>
      <c r="Q43">
        <v>10</v>
      </c>
      <c r="R43" s="18">
        <v>2.24E-2</v>
      </c>
      <c r="S43">
        <v>2</v>
      </c>
      <c r="T43" s="18">
        <v>2.3800000000000002E-2</v>
      </c>
      <c r="U43">
        <v>8</v>
      </c>
      <c r="V43" s="18">
        <v>1.89E-2</v>
      </c>
      <c r="W43">
        <v>2</v>
      </c>
      <c r="X43" s="18">
        <v>0.1176</v>
      </c>
    </row>
    <row r="44" spans="2:24" ht="15.75" thickBot="1">
      <c r="F44" t="s">
        <v>16</v>
      </c>
      <c r="G44" s="37"/>
      <c r="I44">
        <v>1698</v>
      </c>
      <c r="J44" s="17">
        <v>1</v>
      </c>
      <c r="K44">
        <v>1701</v>
      </c>
      <c r="L44" s="17">
        <v>1</v>
      </c>
      <c r="M44">
        <v>927</v>
      </c>
      <c r="N44" s="17">
        <v>1</v>
      </c>
      <c r="O44">
        <v>912</v>
      </c>
      <c r="P44" s="17">
        <v>1</v>
      </c>
      <c r="Q44">
        <v>447</v>
      </c>
      <c r="R44" s="17">
        <v>1</v>
      </c>
      <c r="S44">
        <v>84</v>
      </c>
      <c r="T44" s="17">
        <v>1</v>
      </c>
      <c r="U44">
        <v>423</v>
      </c>
      <c r="V44" s="17">
        <v>1</v>
      </c>
      <c r="W44">
        <v>17</v>
      </c>
      <c r="X44" s="17">
        <v>1</v>
      </c>
    </row>
    <row r="45" spans="2:24">
      <c r="B45" s="19"/>
      <c r="C45" s="19"/>
      <c r="D45" s="19"/>
      <c r="E45" s="19"/>
      <c r="F45" s="19"/>
      <c r="G45" s="34" t="s">
        <v>43</v>
      </c>
      <c r="H45" s="35"/>
      <c r="I45" s="19">
        <v>52</v>
      </c>
      <c r="J45" s="20">
        <v>3.0599999999999999E-2</v>
      </c>
      <c r="K45" s="19">
        <v>52</v>
      </c>
      <c r="L45" s="20">
        <v>3.0599999999999999E-2</v>
      </c>
      <c r="M45" s="19">
        <v>38</v>
      </c>
      <c r="N45" s="20">
        <v>4.1000000000000002E-2</v>
      </c>
      <c r="O45" s="19">
        <v>35</v>
      </c>
      <c r="P45" s="20">
        <v>3.8399999999999997E-2</v>
      </c>
      <c r="Q45" s="19">
        <v>17</v>
      </c>
      <c r="R45" s="20">
        <v>3.7999999999999999E-2</v>
      </c>
      <c r="S45" s="19">
        <v>2</v>
      </c>
      <c r="T45" s="20">
        <v>2.3800000000000002E-2</v>
      </c>
      <c r="U45" s="19">
        <v>12</v>
      </c>
      <c r="V45" s="20">
        <v>2.8400000000000002E-2</v>
      </c>
      <c r="W45" s="19">
        <v>1</v>
      </c>
      <c r="X45" s="20">
        <v>5.8799999999999998E-2</v>
      </c>
    </row>
    <row r="46" spans="2:24">
      <c r="B46" s="19"/>
      <c r="C46" s="19"/>
      <c r="D46" s="19"/>
      <c r="E46" s="19"/>
      <c r="F46" s="19"/>
      <c r="G46" s="28" t="s">
        <v>44</v>
      </c>
      <c r="H46" s="29"/>
      <c r="I46" s="19">
        <v>42</v>
      </c>
      <c r="J46" s="20">
        <v>2.47E-2</v>
      </c>
      <c r="K46" s="19">
        <v>42</v>
      </c>
      <c r="L46" s="20">
        <v>2.47E-2</v>
      </c>
      <c r="M46" s="19">
        <v>30</v>
      </c>
      <c r="N46" s="20">
        <v>3.2399999999999998E-2</v>
      </c>
      <c r="O46" s="19">
        <v>27</v>
      </c>
      <c r="P46" s="20">
        <v>2.9600000000000001E-2</v>
      </c>
      <c r="Q46" s="19">
        <v>16</v>
      </c>
      <c r="R46" s="20">
        <v>3.5799999999999998E-2</v>
      </c>
      <c r="S46" s="19">
        <v>3</v>
      </c>
      <c r="T46" s="20">
        <v>3.5700000000000003E-2</v>
      </c>
      <c r="U46" s="19">
        <v>4</v>
      </c>
      <c r="V46" s="20">
        <v>0</v>
      </c>
      <c r="W46" s="19">
        <v>0</v>
      </c>
      <c r="X46" s="20">
        <v>0</v>
      </c>
    </row>
    <row r="47" spans="2:24">
      <c r="B47" s="19"/>
      <c r="C47" s="19"/>
      <c r="D47" s="19"/>
      <c r="E47" s="19"/>
      <c r="F47" s="19"/>
      <c r="G47" s="28" t="s">
        <v>45</v>
      </c>
      <c r="H47" s="29"/>
      <c r="I47" s="19">
        <v>706</v>
      </c>
      <c r="J47" s="20">
        <v>0.4158</v>
      </c>
      <c r="K47" s="19">
        <v>708</v>
      </c>
      <c r="L47" s="20">
        <v>0.41620000000000001</v>
      </c>
      <c r="M47" s="19">
        <v>365</v>
      </c>
      <c r="N47" s="20">
        <v>0.39369999999999999</v>
      </c>
      <c r="O47" s="19">
        <v>362</v>
      </c>
      <c r="P47" s="20">
        <v>0.39689999999999998</v>
      </c>
      <c r="Q47" s="19">
        <v>174</v>
      </c>
      <c r="R47" s="20">
        <v>0.38929999999999998</v>
      </c>
      <c r="S47" s="19">
        <v>35</v>
      </c>
      <c r="T47" s="20">
        <v>0.41670000000000001</v>
      </c>
      <c r="U47" s="19">
        <v>190</v>
      </c>
      <c r="V47" s="20">
        <v>0.44919999999999999</v>
      </c>
      <c r="W47" s="19">
        <v>9</v>
      </c>
      <c r="X47" s="20">
        <v>0.52939999999999998</v>
      </c>
    </row>
    <row r="48" spans="2:24" ht="15.75" thickBot="1">
      <c r="B48" s="19"/>
      <c r="C48" s="19"/>
      <c r="D48" s="19"/>
      <c r="E48" s="19"/>
      <c r="F48" s="19"/>
      <c r="G48" s="30" t="s">
        <v>46</v>
      </c>
      <c r="H48" s="31"/>
      <c r="I48" s="19">
        <v>835</v>
      </c>
      <c r="J48" s="20">
        <v>0.49180000000000001</v>
      </c>
      <c r="K48" s="19">
        <v>836</v>
      </c>
      <c r="L48" s="20">
        <v>0.49149999999999999</v>
      </c>
      <c r="M48" s="19">
        <v>494</v>
      </c>
      <c r="N48" s="20">
        <v>0.53290000000000004</v>
      </c>
      <c r="O48" s="19">
        <v>488</v>
      </c>
      <c r="P48" s="21">
        <v>0.53510000000000002</v>
      </c>
      <c r="Q48" s="19">
        <v>240</v>
      </c>
      <c r="R48" s="21">
        <v>0.53690000000000004</v>
      </c>
      <c r="S48" s="19">
        <v>44</v>
      </c>
      <c r="T48" s="20">
        <v>0.52380000000000004</v>
      </c>
      <c r="U48" s="19">
        <v>217</v>
      </c>
      <c r="V48" s="21">
        <v>0.51300000000000001</v>
      </c>
      <c r="W48" s="19">
        <v>7</v>
      </c>
      <c r="X48" s="20">
        <v>0.4118</v>
      </c>
    </row>
    <row r="49" spans="1:24">
      <c r="G49" t="s">
        <v>64</v>
      </c>
      <c r="I49">
        <v>63</v>
      </c>
      <c r="J49" s="18">
        <v>3.7100000000000001E-2</v>
      </c>
      <c r="K49">
        <v>63</v>
      </c>
      <c r="L49" s="18">
        <v>3.6999999999999998E-2</v>
      </c>
      <c r="M49">
        <v>0</v>
      </c>
      <c r="N49" s="17">
        <v>0</v>
      </c>
      <c r="O49">
        <v>0</v>
      </c>
      <c r="P49" s="17">
        <v>0</v>
      </c>
      <c r="Q49">
        <v>0</v>
      </c>
      <c r="R49" s="17">
        <v>0</v>
      </c>
      <c r="S49">
        <v>0</v>
      </c>
      <c r="T49" s="17">
        <v>0</v>
      </c>
      <c r="U49">
        <v>0</v>
      </c>
      <c r="V49" s="17">
        <v>0</v>
      </c>
      <c r="W49">
        <v>0</v>
      </c>
      <c r="X49" s="17">
        <v>0</v>
      </c>
    </row>
    <row r="50" spans="1:24">
      <c r="G50" t="s">
        <v>16</v>
      </c>
      <c r="I50">
        <v>1698</v>
      </c>
      <c r="J50" s="17">
        <v>1</v>
      </c>
      <c r="K50">
        <v>1701</v>
      </c>
      <c r="L50" s="17">
        <v>1</v>
      </c>
      <c r="M50">
        <v>927</v>
      </c>
      <c r="N50" s="17">
        <v>1</v>
      </c>
      <c r="O50">
        <v>912</v>
      </c>
      <c r="P50" s="17">
        <v>1</v>
      </c>
      <c r="Q50">
        <v>447</v>
      </c>
      <c r="R50" s="17">
        <v>1</v>
      </c>
      <c r="S50">
        <v>84</v>
      </c>
      <c r="T50" s="17">
        <v>1</v>
      </c>
      <c r="U50">
        <v>423</v>
      </c>
      <c r="V50" s="17">
        <v>1</v>
      </c>
      <c r="W50">
        <v>17</v>
      </c>
      <c r="X50" s="17">
        <v>1</v>
      </c>
    </row>
    <row r="51" spans="1:24">
      <c r="H51" t="s">
        <v>64</v>
      </c>
      <c r="I51">
        <v>1675</v>
      </c>
      <c r="J51" s="18">
        <v>0.98650000000000004</v>
      </c>
      <c r="K51">
        <v>1678</v>
      </c>
      <c r="L51" s="18">
        <v>0.98650000000000004</v>
      </c>
      <c r="M51">
        <v>907</v>
      </c>
      <c r="N51" s="18">
        <v>0.97840000000000005</v>
      </c>
      <c r="O51">
        <v>896</v>
      </c>
      <c r="P51" s="18">
        <v>0.98250000000000004</v>
      </c>
      <c r="Q51">
        <v>439</v>
      </c>
      <c r="R51" s="18">
        <v>0.98209999999999997</v>
      </c>
      <c r="S51">
        <v>81</v>
      </c>
      <c r="T51" s="18">
        <v>0.96430000000000005</v>
      </c>
      <c r="U51">
        <v>421</v>
      </c>
      <c r="V51" s="18">
        <v>0.99529999999999996</v>
      </c>
      <c r="W51">
        <v>17</v>
      </c>
      <c r="X51" s="17">
        <v>1</v>
      </c>
    </row>
    <row r="52" spans="1:24">
      <c r="H52" t="s">
        <v>74</v>
      </c>
      <c r="I52">
        <v>1</v>
      </c>
      <c r="J52" s="17">
        <v>0</v>
      </c>
      <c r="K52">
        <v>1</v>
      </c>
      <c r="L52" s="17">
        <v>0</v>
      </c>
      <c r="M52">
        <v>0</v>
      </c>
      <c r="N52" s="17">
        <v>0</v>
      </c>
      <c r="O52">
        <v>0</v>
      </c>
      <c r="P52" s="17">
        <v>0</v>
      </c>
      <c r="Q52">
        <v>0</v>
      </c>
      <c r="R52" s="17">
        <v>0</v>
      </c>
      <c r="S52">
        <v>0</v>
      </c>
      <c r="T52" s="17">
        <v>0</v>
      </c>
      <c r="U52">
        <v>0</v>
      </c>
      <c r="V52" s="17">
        <v>0</v>
      </c>
      <c r="W52">
        <v>0</v>
      </c>
      <c r="X52" s="17">
        <v>0</v>
      </c>
    </row>
    <row r="53" spans="1:24">
      <c r="H53" t="s">
        <v>75</v>
      </c>
      <c r="I53">
        <v>1</v>
      </c>
      <c r="J53" s="17">
        <v>0</v>
      </c>
      <c r="K53">
        <v>1</v>
      </c>
      <c r="L53" s="17">
        <v>0</v>
      </c>
      <c r="M53">
        <v>1</v>
      </c>
      <c r="N53" s="17">
        <v>0</v>
      </c>
      <c r="O53">
        <v>1</v>
      </c>
      <c r="P53" s="17">
        <v>0</v>
      </c>
      <c r="Q53">
        <v>0</v>
      </c>
      <c r="R53" s="17">
        <v>0</v>
      </c>
      <c r="S53">
        <v>1</v>
      </c>
      <c r="T53" s="17">
        <v>1.1900000000000001E-2</v>
      </c>
      <c r="U53">
        <v>0</v>
      </c>
      <c r="V53" s="17">
        <v>0</v>
      </c>
      <c r="W53">
        <v>0</v>
      </c>
      <c r="X53" s="17">
        <v>0</v>
      </c>
    </row>
    <row r="54" spans="1:24">
      <c r="H54" t="s">
        <v>70</v>
      </c>
      <c r="I54">
        <v>3</v>
      </c>
      <c r="J54" s="17">
        <v>0</v>
      </c>
      <c r="K54">
        <v>3</v>
      </c>
      <c r="L54" s="17">
        <v>0</v>
      </c>
      <c r="M54">
        <v>3</v>
      </c>
      <c r="N54" s="17">
        <v>0</v>
      </c>
      <c r="O54">
        <v>2</v>
      </c>
      <c r="P54" s="17">
        <v>0</v>
      </c>
      <c r="Q54">
        <v>1</v>
      </c>
      <c r="R54" s="17">
        <v>0</v>
      </c>
      <c r="S54">
        <v>0</v>
      </c>
      <c r="T54" s="17">
        <v>0</v>
      </c>
      <c r="U54">
        <v>1</v>
      </c>
      <c r="V54" s="17">
        <v>0</v>
      </c>
      <c r="W54">
        <v>0</v>
      </c>
      <c r="X54" s="17">
        <v>0</v>
      </c>
    </row>
    <row r="55" spans="1:24">
      <c r="H55" t="s">
        <v>47</v>
      </c>
      <c r="I55">
        <v>10</v>
      </c>
      <c r="J55" s="17">
        <v>0</v>
      </c>
      <c r="K55">
        <v>10</v>
      </c>
      <c r="L55" s="17">
        <v>0</v>
      </c>
      <c r="M55">
        <v>9</v>
      </c>
      <c r="N55" s="17">
        <v>0</v>
      </c>
      <c r="O55">
        <v>6</v>
      </c>
      <c r="P55" s="17">
        <v>0</v>
      </c>
      <c r="Q55">
        <v>3</v>
      </c>
      <c r="R55" s="17">
        <v>0</v>
      </c>
      <c r="S55">
        <v>2</v>
      </c>
      <c r="T55" s="17">
        <v>2.3800000000000002E-2</v>
      </c>
      <c r="U55">
        <v>1</v>
      </c>
      <c r="V55" s="17">
        <v>0</v>
      </c>
      <c r="W55">
        <v>0</v>
      </c>
      <c r="X55" s="17">
        <v>0</v>
      </c>
    </row>
    <row r="56" spans="1:24">
      <c r="H56" t="s">
        <v>76</v>
      </c>
      <c r="I56">
        <v>1</v>
      </c>
      <c r="J56" s="17">
        <v>0</v>
      </c>
      <c r="K56">
        <v>1</v>
      </c>
      <c r="L56" s="17">
        <v>0</v>
      </c>
      <c r="M56">
        <v>1</v>
      </c>
      <c r="N56" s="17">
        <v>0</v>
      </c>
      <c r="O56">
        <v>1</v>
      </c>
      <c r="P56" s="17">
        <v>0</v>
      </c>
      <c r="Q56">
        <v>0</v>
      </c>
      <c r="R56" s="17">
        <v>0</v>
      </c>
      <c r="S56">
        <v>0</v>
      </c>
      <c r="T56" s="17">
        <v>0</v>
      </c>
      <c r="U56">
        <v>0</v>
      </c>
      <c r="V56" s="17">
        <v>0</v>
      </c>
      <c r="W56">
        <v>0</v>
      </c>
      <c r="X56" s="17">
        <v>0</v>
      </c>
    </row>
    <row r="57" spans="1:24">
      <c r="H57" t="s">
        <v>71</v>
      </c>
      <c r="I57">
        <v>7</v>
      </c>
      <c r="J57" s="18">
        <v>0</v>
      </c>
      <c r="K57">
        <v>7</v>
      </c>
      <c r="L57" s="18">
        <v>0</v>
      </c>
      <c r="M57">
        <v>6</v>
      </c>
      <c r="N57" s="18">
        <v>0</v>
      </c>
      <c r="O57">
        <v>6</v>
      </c>
      <c r="P57" s="18">
        <v>0</v>
      </c>
      <c r="Q57">
        <v>4</v>
      </c>
      <c r="R57" s="17">
        <v>0</v>
      </c>
      <c r="S57">
        <v>0</v>
      </c>
      <c r="T57" s="17">
        <v>0</v>
      </c>
      <c r="U57">
        <v>0</v>
      </c>
      <c r="V57" s="17">
        <v>0</v>
      </c>
      <c r="W57">
        <v>0</v>
      </c>
      <c r="X57" s="17">
        <v>0</v>
      </c>
    </row>
    <row r="58" spans="1:24">
      <c r="H58" t="s">
        <v>16</v>
      </c>
      <c r="I58">
        <v>1698</v>
      </c>
      <c r="J58" s="18">
        <v>1</v>
      </c>
      <c r="K58">
        <v>1701</v>
      </c>
      <c r="L58" s="18">
        <v>1</v>
      </c>
      <c r="M58">
        <v>927</v>
      </c>
      <c r="N58" s="18">
        <v>1</v>
      </c>
      <c r="O58">
        <v>912</v>
      </c>
      <c r="P58" s="18">
        <v>1</v>
      </c>
      <c r="Q58">
        <v>447</v>
      </c>
      <c r="R58" s="18">
        <v>1</v>
      </c>
      <c r="S58">
        <v>84</v>
      </c>
      <c r="T58" s="17">
        <v>1</v>
      </c>
      <c r="U58">
        <v>423</v>
      </c>
      <c r="V58" s="17">
        <v>1</v>
      </c>
      <c r="W58">
        <v>17</v>
      </c>
      <c r="X58" s="17">
        <v>1</v>
      </c>
    </row>
    <row r="59" spans="1:24">
      <c r="A59" t="s">
        <v>48</v>
      </c>
      <c r="B59" t="s">
        <v>49</v>
      </c>
      <c r="C59" t="s">
        <v>66</v>
      </c>
      <c r="D59" t="s">
        <v>67</v>
      </c>
      <c r="E59" t="s">
        <v>68</v>
      </c>
      <c r="J59" s="17"/>
      <c r="L59" s="17"/>
      <c r="N59" s="17"/>
      <c r="P59" s="17"/>
      <c r="R59" s="17"/>
      <c r="T59" s="17"/>
      <c r="V59" s="17"/>
      <c r="X59" s="17"/>
    </row>
    <row r="60" spans="1:24">
      <c r="A60" t="s">
        <v>77</v>
      </c>
      <c r="B60" t="s">
        <v>78</v>
      </c>
      <c r="C60" t="s">
        <v>72</v>
      </c>
      <c r="D60" t="s">
        <v>73</v>
      </c>
      <c r="E60" t="s">
        <v>79</v>
      </c>
      <c r="J60" s="17"/>
      <c r="L60" s="17"/>
      <c r="N60" s="17"/>
      <c r="P60" s="17"/>
      <c r="R60" s="18"/>
      <c r="T60" s="18"/>
      <c r="V60" s="17"/>
      <c r="X60" s="17"/>
    </row>
    <row r="61" spans="1:24">
      <c r="J61" s="17"/>
      <c r="L61" s="17"/>
      <c r="N61" s="17"/>
      <c r="P61" s="17"/>
      <c r="R61" s="17"/>
      <c r="T61" s="17"/>
      <c r="V61" s="17"/>
      <c r="X61" s="17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zoomScaleNormal="100" workbookViewId="0">
      <pane xSplit="2" ySplit="2" topLeftCell="C12" activePane="bottomRight" state="frozen"/>
      <selection pane="topRight" activeCell="C1" sqref="C1"/>
      <selection pane="bottomLeft" activeCell="A7" sqref="A7"/>
      <selection pane="bottomRight" activeCell="B40" sqref="B40"/>
    </sheetView>
  </sheetViews>
  <sheetFormatPr defaultRowHeight="15"/>
  <cols>
    <col min="1" max="1" width="25" customWidth="1"/>
    <col min="2" max="2" width="36.28515625" customWidth="1"/>
    <col min="3" max="5" width="13.7109375" customWidth="1"/>
    <col min="6" max="6" width="13.7109375" style="9" customWidth="1"/>
    <col min="7" max="7" width="13.7109375" style="10" customWidth="1"/>
    <col min="8" max="22" width="13.7109375" customWidth="1"/>
  </cols>
  <sheetData>
    <row r="1" spans="1:26" s="1" customFormat="1" ht="75.75" thickBot="1">
      <c r="F1" s="56" t="s">
        <v>54</v>
      </c>
      <c r="G1" s="56" t="s">
        <v>55</v>
      </c>
      <c r="H1" s="57"/>
      <c r="I1" s="57" t="s">
        <v>53</v>
      </c>
      <c r="J1" s="56" t="s">
        <v>55</v>
      </c>
      <c r="K1" s="57"/>
      <c r="L1" s="57" t="s">
        <v>52</v>
      </c>
      <c r="M1" s="56" t="s">
        <v>55</v>
      </c>
      <c r="N1" s="57"/>
      <c r="O1" s="57" t="s">
        <v>56</v>
      </c>
      <c r="P1" s="56" t="s">
        <v>62</v>
      </c>
      <c r="Q1" s="57"/>
      <c r="R1" s="57" t="s">
        <v>69</v>
      </c>
      <c r="S1" s="56" t="s">
        <v>55</v>
      </c>
      <c r="T1" s="57"/>
      <c r="U1" s="57" t="s">
        <v>81</v>
      </c>
      <c r="V1" s="56" t="s">
        <v>55</v>
      </c>
    </row>
    <row r="2" spans="1:26" s="1" customFormat="1" ht="45.75" thickBot="1">
      <c r="A2" s="38"/>
      <c r="B2" s="38"/>
      <c r="C2" s="39" t="s">
        <v>8</v>
      </c>
      <c r="D2" s="39" t="s">
        <v>9</v>
      </c>
      <c r="E2" s="39" t="s">
        <v>10</v>
      </c>
      <c r="F2" s="40" t="s">
        <v>57</v>
      </c>
      <c r="G2" s="41" t="s">
        <v>50</v>
      </c>
      <c r="H2" s="39" t="s">
        <v>11</v>
      </c>
      <c r="I2" s="42" t="s">
        <v>58</v>
      </c>
      <c r="J2" s="43" t="s">
        <v>50</v>
      </c>
      <c r="K2" s="39" t="s">
        <v>12</v>
      </c>
      <c r="L2" s="42" t="s">
        <v>51</v>
      </c>
      <c r="M2" s="43" t="s">
        <v>50</v>
      </c>
      <c r="N2" s="39" t="s">
        <v>13</v>
      </c>
      <c r="O2" s="42" t="s">
        <v>59</v>
      </c>
      <c r="P2" s="43" t="s">
        <v>50</v>
      </c>
      <c r="Q2" s="39" t="s">
        <v>14</v>
      </c>
      <c r="R2" s="42" t="s">
        <v>60</v>
      </c>
      <c r="S2" s="43" t="s">
        <v>50</v>
      </c>
      <c r="T2" s="39" t="s">
        <v>15</v>
      </c>
      <c r="U2" s="42" t="s">
        <v>61</v>
      </c>
      <c r="V2" s="43" t="s">
        <v>50</v>
      </c>
    </row>
    <row r="3" spans="1:26">
      <c r="A3" s="3" t="s">
        <v>1</v>
      </c>
      <c r="B3" s="4" t="s">
        <v>17</v>
      </c>
      <c r="C3" s="59">
        <f>Sheet1!I7</f>
        <v>786</v>
      </c>
      <c r="D3" s="59">
        <f>Sheet1!K7</f>
        <v>788</v>
      </c>
      <c r="E3" s="59">
        <f>Sheet1!M7</f>
        <v>403</v>
      </c>
      <c r="F3" s="60">
        <f>IF(D3&lt;10,"Insuf Data",E3/D3)</f>
        <v>0.51142131979695427</v>
      </c>
      <c r="G3" s="11">
        <f>IF(F3="Insuf Data","--",IF(F3=MAX(F$3:F$4),"Best",F3/(MAX(F$3:F$4))))</f>
        <v>0.89108333010423524</v>
      </c>
      <c r="H3" s="59">
        <f>Sheet1!O7</f>
        <v>397</v>
      </c>
      <c r="I3" s="60">
        <f>IF(E3&lt;10,"Insuf Data",H3/E3)</f>
        <v>0.98511166253101734</v>
      </c>
      <c r="J3" s="11" t="str">
        <f>IF(I3="Insuf Data","--",IF(I3=MAX(I$3:I$4),"Best",I3/(MAX(I$3:I$4))))</f>
        <v>Best</v>
      </c>
      <c r="K3" s="59">
        <f>Sheet1!Q7</f>
        <v>191</v>
      </c>
      <c r="L3" s="44">
        <f>IF(H3&lt;10,"Insuf Data",K3/H3)</f>
        <v>0.48110831234256929</v>
      </c>
      <c r="M3" s="11">
        <f>IF(L3="Insuf Data","--",IF(L3=MAX(L$3:L$4),"Best",L3/(MAX(L$3:L$4))))</f>
        <v>0.96785461272040307</v>
      </c>
      <c r="N3" s="59">
        <f>Sheet1!S7</f>
        <v>37</v>
      </c>
      <c r="O3" s="65">
        <f>IF(H3&lt;10,"Insuf Data",N3/H3)</f>
        <v>9.3198992443324941E-2</v>
      </c>
      <c r="P3" s="11">
        <f>IF(O3=0,"----",IF(O3="Insuf Data","--",IF(O3=SMALL(O$3:O$4,COUNTIF(O$3:O$4,0)+1),"Best",(SMALL(O$3:O$4,COUNTIF(O$3:O$4,0)+1)/O3))))</f>
        <v>0.97921805300446074</v>
      </c>
      <c r="Q3" s="59">
        <f>Sheet1!U7</f>
        <v>202</v>
      </c>
      <c r="R3" s="44">
        <f>IF(H3&lt;10,"Insuf Data",Q3/H3)</f>
        <v>0.50881612090680106</v>
      </c>
      <c r="S3" s="11" t="str">
        <f>IF(R3="Insuf Data","--",IF(R3=MAX(R$3:R$4),"Best",R3/(MAX(R$3:R$4))))</f>
        <v>Best</v>
      </c>
      <c r="T3" s="59">
        <f>Sheet1!W7</f>
        <v>10</v>
      </c>
      <c r="U3" s="65">
        <f>IF(H3&lt;10,"Insuf Data",T3/H3)</f>
        <v>2.5188916876574308E-2</v>
      </c>
      <c r="V3" s="14" t="str">
        <f>IF(U3="Insuf Data","--",IF(U3=MAX(U$3:U$4),"Best",U3/(MAX(U$3:U$4))))</f>
        <v>Best</v>
      </c>
    </row>
    <row r="4" spans="1:26" ht="15.75" thickBot="1">
      <c r="A4" s="6"/>
      <c r="B4" s="58" t="s">
        <v>18</v>
      </c>
      <c r="C4" s="61">
        <f>Sheet1!I8</f>
        <v>912</v>
      </c>
      <c r="D4" s="61">
        <f>Sheet1!K8</f>
        <v>913</v>
      </c>
      <c r="E4" s="61">
        <f>Sheet1!M8</f>
        <v>524</v>
      </c>
      <c r="F4" s="62">
        <f>IF(D4&lt;10,"Insuf Data",E4/D4)</f>
        <v>0.57393209200438111</v>
      </c>
      <c r="G4" s="13" t="str">
        <f>IF(F4="Insuf Data","--",IF(F4=MAX(F$3:F$4),"Best",F4/(MAX(F$3:F$4))))</f>
        <v>Best</v>
      </c>
      <c r="H4" s="61">
        <f>Sheet1!O8</f>
        <v>515</v>
      </c>
      <c r="I4" s="62">
        <f>IF(E4&lt;10,"Insuf Data",H4/E4)</f>
        <v>0.98282442748091603</v>
      </c>
      <c r="J4" s="13">
        <f>IF(I4=MAX(I$3:I$4),"Best",I4/(MAX(I$3:I$4)))</f>
        <v>0.99767819716576622</v>
      </c>
      <c r="K4" s="61">
        <f>Sheet1!Q8</f>
        <v>256</v>
      </c>
      <c r="L4" s="46">
        <f>IF(H4&lt;10,"Insuf Data",K4/H4)</f>
        <v>0.49708737864077668</v>
      </c>
      <c r="M4" s="13" t="str">
        <f>IF(L4="Insuf Data","--",IF(L4=MAX(L$3:L$4),"Best",L4/(MAX(L$3:L$4))))</f>
        <v>Best</v>
      </c>
      <c r="N4" s="61">
        <f>Sheet1!S8</f>
        <v>47</v>
      </c>
      <c r="O4" s="66">
        <f>IF(H4&lt;10,"Insuf Data",N4/H4)</f>
        <v>9.1262135922330095E-2</v>
      </c>
      <c r="P4" s="13" t="str">
        <f>IF(O4=0,"----",IF(O4="Insuf Data","--",IF(O4=SMALL(O$3:O$4,COUNTIF(O$3:O$4,0)+1),"Best",(SMALL(O$3:O$4,COUNTIF(O$3:O$4,0)+1)/O4))))</f>
        <v>Best</v>
      </c>
      <c r="Q4" s="61">
        <f>Sheet1!U8</f>
        <v>221</v>
      </c>
      <c r="R4" s="46">
        <f>IF(H4&lt;10,"Insuf Data",Q4/H4)</f>
        <v>0.42912621359223302</v>
      </c>
      <c r="S4" s="13">
        <f>IF(R4="Insuf Data","--",IF(R4=MAX(R$3:R$4),"Best",R4/(MAX(R$3:R$4))))</f>
        <v>0.84338171681245788</v>
      </c>
      <c r="T4" s="61">
        <f>Sheet1!W8</f>
        <v>7</v>
      </c>
      <c r="U4" s="66">
        <f>IF(H4&lt;10,"Insuf Data",T4/H4)</f>
        <v>1.3592233009708738E-2</v>
      </c>
      <c r="V4" s="16">
        <f>IF(U4="Insuf Data","--",IF(U4=MAX(U$3:U$4),"Best",U4/(MAX(U$3:U$4))))</f>
        <v>0.53961165048543691</v>
      </c>
    </row>
    <row r="5" spans="1:26">
      <c r="A5" s="3" t="s">
        <v>2</v>
      </c>
      <c r="B5" s="5" t="s">
        <v>19</v>
      </c>
      <c r="C5" s="59">
        <f>Sheet1!I10</f>
        <v>1</v>
      </c>
      <c r="D5" s="59">
        <f>Sheet1!K10</f>
        <v>1</v>
      </c>
      <c r="E5" s="59">
        <f>Sheet1!M10</f>
        <v>0</v>
      </c>
      <c r="F5" s="60" t="str">
        <f>IF(D5&lt;10,"Insuf Data",E5/D5)</f>
        <v>Insuf Data</v>
      </c>
      <c r="G5" s="11" t="str">
        <f>IF(F5="Insuf Data","--",IF(F5=MAX(F$5:F$14),"Best",F5/(MAX(F$5:F$14))))</f>
        <v>--</v>
      </c>
      <c r="H5" s="59">
        <f>Sheet1!O10</f>
        <v>0</v>
      </c>
      <c r="I5" s="60" t="str">
        <f>IF(E5&lt;10,"Insuf Data",H5/E5)</f>
        <v>Insuf Data</v>
      </c>
      <c r="J5" s="11" t="str">
        <f>IF(I5="Insuf Data","--",IF(I5=MAX(I$5:I$14),"Best",I5/(MAX(I$5:I$14))))</f>
        <v>--</v>
      </c>
      <c r="K5" s="59">
        <f>Sheet1!Q10</f>
        <v>0</v>
      </c>
      <c r="L5" s="60" t="str">
        <f>IF(H5&lt;10,"Insuf Data",K5/H5)</f>
        <v>Insuf Data</v>
      </c>
      <c r="M5" s="11" t="str">
        <f>IF(L5="Insuf Data","--",IF(L5=MAX(L$5:L$14),"Best",L5/(MAX(L$5:L$14))))</f>
        <v>--</v>
      </c>
      <c r="N5" s="59">
        <f>Sheet1!S10</f>
        <v>0</v>
      </c>
      <c r="O5" s="44" t="str">
        <f>IF(H5&lt;10,"Insuf Data",N5/H5)</f>
        <v>Insuf Data</v>
      </c>
      <c r="P5" s="67" t="str">
        <f t="shared" ref="P5:P9" si="0">IF(O5=0,"----",IF(O5="Insuf Data","--",IF(O5=SMALL(O$5:O$14,COUNTIF(O$5:O$14,0)+1),"Best",(SMALL(O$5:O$14,COUNTIF(O$5:O$14,0)+1)/O5))))</f>
        <v>--</v>
      </c>
      <c r="Q5" s="59">
        <f>Sheet1!U10</f>
        <v>0</v>
      </c>
      <c r="R5" s="44" t="str">
        <f>IF(H5&lt;10,"Insuf Data",Q5/H5)</f>
        <v>Insuf Data</v>
      </c>
      <c r="S5" s="11" t="str">
        <f>IF(R5="Insuf Data","--",IF(R5=MAX(R$5:R$14),"Best",R5/(MAX(R$5:R$14))))</f>
        <v>--</v>
      </c>
      <c r="T5" s="59">
        <f>Sheet1!W10</f>
        <v>0</v>
      </c>
      <c r="U5" s="65" t="str">
        <f>IF(H5&lt;10,"Insuf Data",T5/H5)</f>
        <v>Insuf Data</v>
      </c>
      <c r="V5" s="14" t="str">
        <f>IF(U5="Insuf Data","--",IF(U5=MAX(U$5:U$14),"Best",U5/(MAX(U$5:U$14))))</f>
        <v>--</v>
      </c>
    </row>
    <row r="6" spans="1:26">
      <c r="A6" s="8"/>
      <c r="B6" s="2" t="s">
        <v>20</v>
      </c>
      <c r="C6" s="63">
        <f>Sheet1!I11</f>
        <v>0</v>
      </c>
      <c r="D6" s="63">
        <f>Sheet1!K11</f>
        <v>0</v>
      </c>
      <c r="E6" s="63">
        <f>Sheet1!M11</f>
        <v>0</v>
      </c>
      <c r="F6" s="64" t="str">
        <f t="shared" ref="F6:F14" si="1">IF(D6&lt;10,"Insuf Data",E6/D6)</f>
        <v>Insuf Data</v>
      </c>
      <c r="G6" s="12" t="str">
        <f t="shared" ref="G6:G14" si="2">IF(F6="Insuf Data","--",IF(F6=MAX(F$5:F$14),"Best",F6/(MAX(F$5:F$14))))</f>
        <v>--</v>
      </c>
      <c r="H6" s="63">
        <f>Sheet1!O11</f>
        <v>0</v>
      </c>
      <c r="I6" s="64" t="str">
        <f t="shared" ref="I6:I14" si="3">IF(E6&lt;10,"Insuf Data",H6/E6)</f>
        <v>Insuf Data</v>
      </c>
      <c r="J6" s="12" t="str">
        <f t="shared" ref="J6:J14" si="4">IF(I6="Insuf Data","--",IF(I6=MAX(I$5:I$14),"Best",I6/(MAX(I$5:I$14))))</f>
        <v>--</v>
      </c>
      <c r="K6" s="63">
        <f>Sheet1!Q11</f>
        <v>0</v>
      </c>
      <c r="L6" s="64" t="str">
        <f t="shared" ref="L6:L14" si="5">IF(H6&lt;10,"Insuf Data",K6/H6)</f>
        <v>Insuf Data</v>
      </c>
      <c r="M6" s="12" t="str">
        <f t="shared" ref="M6:M14" si="6">IF(L6="Insuf Data","--",IF(L6=MAX(L$5:L$14),"Best",L6/(MAX(L$5:L$14))))</f>
        <v>--</v>
      </c>
      <c r="N6" s="63">
        <f>Sheet1!S11</f>
        <v>0</v>
      </c>
      <c r="O6" s="45" t="str">
        <f t="shared" ref="O6:O14" si="7">IF(H6&lt;10,"Insuf Data",N6/H6)</f>
        <v>Insuf Data</v>
      </c>
      <c r="P6" s="12" t="str">
        <f t="shared" si="0"/>
        <v>--</v>
      </c>
      <c r="Q6" s="63">
        <f>Sheet1!U11</f>
        <v>0</v>
      </c>
      <c r="R6" s="45" t="str">
        <f t="shared" ref="R6:R14" si="8">IF(H6&lt;10,"Insuf Data",Q6/H6)</f>
        <v>Insuf Data</v>
      </c>
      <c r="S6" s="12" t="str">
        <f t="shared" ref="S6:S14" si="9">IF(R6="Insuf Data","--",IF(R6=MAX(R$5:R$14),"Best",R6/(MAX(R$5:R$14))))</f>
        <v>--</v>
      </c>
      <c r="T6" s="63">
        <f>Sheet1!W11</f>
        <v>0</v>
      </c>
      <c r="U6" s="75" t="str">
        <f t="shared" ref="U6:U14" si="10">IF(H6&lt;10,"Insuf Data",T6/H6)</f>
        <v>Insuf Data</v>
      </c>
      <c r="V6" s="15" t="str">
        <f t="shared" ref="V6:V14" si="11">IF(U6="Insuf Data","--",IF(U6=MAX(U$5:U$14),"Best",U6/(MAX(U$5:U$14))))</f>
        <v>--</v>
      </c>
    </row>
    <row r="7" spans="1:26">
      <c r="A7" s="8"/>
      <c r="B7" s="2" t="s">
        <v>21</v>
      </c>
      <c r="C7" s="63">
        <f>Sheet1!I12</f>
        <v>9</v>
      </c>
      <c r="D7" s="63">
        <f>Sheet1!K12</f>
        <v>9</v>
      </c>
      <c r="E7" s="63">
        <f>Sheet1!M12</f>
        <v>1</v>
      </c>
      <c r="F7" s="64" t="str">
        <f t="shared" si="1"/>
        <v>Insuf Data</v>
      </c>
      <c r="G7" s="12" t="str">
        <f t="shared" si="2"/>
        <v>--</v>
      </c>
      <c r="H7" s="63">
        <f>Sheet1!O12</f>
        <v>1</v>
      </c>
      <c r="I7" s="64" t="str">
        <f t="shared" si="3"/>
        <v>Insuf Data</v>
      </c>
      <c r="J7" s="12" t="str">
        <f t="shared" si="4"/>
        <v>--</v>
      </c>
      <c r="K7" s="63">
        <f>Sheet1!Q12</f>
        <v>0</v>
      </c>
      <c r="L7" s="64" t="str">
        <f t="shared" si="5"/>
        <v>Insuf Data</v>
      </c>
      <c r="M7" s="12" t="str">
        <f t="shared" si="6"/>
        <v>--</v>
      </c>
      <c r="N7" s="63">
        <f>Sheet1!S12</f>
        <v>0</v>
      </c>
      <c r="O7" s="45" t="str">
        <f t="shared" si="7"/>
        <v>Insuf Data</v>
      </c>
      <c r="P7" s="12" t="str">
        <f t="shared" si="0"/>
        <v>--</v>
      </c>
      <c r="Q7" s="63">
        <f>Sheet1!U12</f>
        <v>0</v>
      </c>
      <c r="R7" s="45" t="str">
        <f t="shared" si="8"/>
        <v>Insuf Data</v>
      </c>
      <c r="S7" s="12" t="str">
        <f t="shared" si="9"/>
        <v>--</v>
      </c>
      <c r="T7" s="63">
        <f>Sheet1!W12</f>
        <v>0</v>
      </c>
      <c r="U7" s="75" t="str">
        <f t="shared" si="10"/>
        <v>Insuf Data</v>
      </c>
      <c r="V7" s="15" t="str">
        <f t="shared" si="11"/>
        <v>--</v>
      </c>
    </row>
    <row r="8" spans="1:26">
      <c r="A8" s="8"/>
      <c r="B8" s="2" t="s">
        <v>22</v>
      </c>
      <c r="C8" s="63">
        <f>Sheet1!I13</f>
        <v>4</v>
      </c>
      <c r="D8" s="63">
        <f>Sheet1!K13</f>
        <v>4</v>
      </c>
      <c r="E8" s="63">
        <f>Sheet1!M13</f>
        <v>0</v>
      </c>
      <c r="F8" s="64" t="str">
        <f t="shared" si="1"/>
        <v>Insuf Data</v>
      </c>
      <c r="G8" s="12" t="str">
        <f t="shared" si="2"/>
        <v>--</v>
      </c>
      <c r="H8" s="63">
        <f>Sheet1!O13</f>
        <v>0</v>
      </c>
      <c r="I8" s="64" t="str">
        <f t="shared" si="3"/>
        <v>Insuf Data</v>
      </c>
      <c r="J8" s="12" t="str">
        <f t="shared" si="4"/>
        <v>--</v>
      </c>
      <c r="K8" s="63">
        <f>Sheet1!Q13</f>
        <v>0</v>
      </c>
      <c r="L8" s="64" t="str">
        <f t="shared" si="5"/>
        <v>Insuf Data</v>
      </c>
      <c r="M8" s="12" t="str">
        <f t="shared" si="6"/>
        <v>--</v>
      </c>
      <c r="N8" s="63">
        <f>Sheet1!S13</f>
        <v>0</v>
      </c>
      <c r="O8" s="45" t="str">
        <f t="shared" si="7"/>
        <v>Insuf Data</v>
      </c>
      <c r="P8" s="12" t="str">
        <f t="shared" si="0"/>
        <v>--</v>
      </c>
      <c r="Q8" s="63">
        <f>Sheet1!U13</f>
        <v>0</v>
      </c>
      <c r="R8" s="45" t="str">
        <f t="shared" si="8"/>
        <v>Insuf Data</v>
      </c>
      <c r="S8" s="12" t="str">
        <f t="shared" si="9"/>
        <v>--</v>
      </c>
      <c r="T8" s="63">
        <f>Sheet1!W13</f>
        <v>0</v>
      </c>
      <c r="U8" s="75" t="str">
        <f t="shared" si="10"/>
        <v>Insuf Data</v>
      </c>
      <c r="V8" s="15" t="str">
        <f t="shared" si="11"/>
        <v>--</v>
      </c>
    </row>
    <row r="9" spans="1:26">
      <c r="A9" s="8"/>
      <c r="B9" s="2" t="s">
        <v>23</v>
      </c>
      <c r="C9" s="63">
        <f>Sheet1!I14</f>
        <v>100</v>
      </c>
      <c r="D9" s="63">
        <f>Sheet1!K14</f>
        <v>100</v>
      </c>
      <c r="E9" s="63">
        <f>Sheet1!M14</f>
        <v>43</v>
      </c>
      <c r="F9" s="64">
        <f t="shared" si="1"/>
        <v>0.43</v>
      </c>
      <c r="G9" s="12">
        <f t="shared" si="2"/>
        <v>0.55772277227722777</v>
      </c>
      <c r="H9" s="63">
        <f>Sheet1!O14</f>
        <v>42</v>
      </c>
      <c r="I9" s="64">
        <f t="shared" si="3"/>
        <v>0.97674418604651159</v>
      </c>
      <c r="J9" s="12">
        <f t="shared" si="4"/>
        <v>0.97674418604651159</v>
      </c>
      <c r="K9" s="63">
        <f>Sheet1!Q14</f>
        <v>17</v>
      </c>
      <c r="L9" s="64">
        <f t="shared" si="5"/>
        <v>0.40476190476190477</v>
      </c>
      <c r="M9" s="12">
        <f t="shared" si="6"/>
        <v>0.60412224591329067</v>
      </c>
      <c r="N9" s="63">
        <f>Sheet1!S14</f>
        <v>5</v>
      </c>
      <c r="O9" s="45">
        <f t="shared" si="7"/>
        <v>0.11904761904761904</v>
      </c>
      <c r="P9" s="12">
        <f t="shared" si="0"/>
        <v>0.63944636678200695</v>
      </c>
      <c r="Q9" s="63">
        <f>Sheet1!U14</f>
        <v>24</v>
      </c>
      <c r="R9" s="45">
        <f t="shared" si="8"/>
        <v>0.5714285714285714</v>
      </c>
      <c r="S9" s="12">
        <f t="shared" si="9"/>
        <v>0.98285714285714276</v>
      </c>
      <c r="T9" s="63">
        <f>Sheet1!W14</f>
        <v>2</v>
      </c>
      <c r="U9" s="75">
        <f t="shared" si="10"/>
        <v>4.7619047619047616E-2</v>
      </c>
      <c r="V9" s="15" t="str">
        <f t="shared" si="11"/>
        <v>Best</v>
      </c>
    </row>
    <row r="10" spans="1:26">
      <c r="A10" s="8"/>
      <c r="B10" s="2" t="s">
        <v>24</v>
      </c>
      <c r="C10" s="63">
        <f>Sheet1!I15</f>
        <v>111</v>
      </c>
      <c r="D10" s="63">
        <f>Sheet1!K15</f>
        <v>111</v>
      </c>
      <c r="E10" s="63">
        <f>Sheet1!M15</f>
        <v>44</v>
      </c>
      <c r="F10" s="64">
        <f t="shared" si="1"/>
        <v>0.3963963963963964</v>
      </c>
      <c r="G10" s="12">
        <f t="shared" si="2"/>
        <v>0.51413790027651418</v>
      </c>
      <c r="H10" s="63">
        <f>Sheet1!O15</f>
        <v>43</v>
      </c>
      <c r="I10" s="64">
        <f t="shared" si="3"/>
        <v>0.97727272727272729</v>
      </c>
      <c r="J10" s="12">
        <f t="shared" si="4"/>
        <v>0.97727272727272729</v>
      </c>
      <c r="K10" s="63">
        <f>Sheet1!Q15</f>
        <v>17</v>
      </c>
      <c r="L10" s="64">
        <f t="shared" si="5"/>
        <v>0.39534883720930231</v>
      </c>
      <c r="M10" s="12">
        <f t="shared" si="6"/>
        <v>0.59007289135716756</v>
      </c>
      <c r="N10" s="63">
        <f>Sheet1!S15</f>
        <v>0</v>
      </c>
      <c r="O10" s="45">
        <f t="shared" si="7"/>
        <v>0</v>
      </c>
      <c r="P10" s="12" t="str">
        <f>IF(O10=0,"----",IF(O10="Insuf Data","--",IF(O10=SMALL(O$5:O$14,COUNTIF(O$5:O$14,0)+1),"Best",(SMALL(O$5:O$14,COUNTIF(O$5:O$14,0)+1)/O10))))</f>
        <v>----</v>
      </c>
      <c r="Q10" s="63">
        <f>Sheet1!U15</f>
        <v>25</v>
      </c>
      <c r="R10" s="45">
        <f t="shared" si="8"/>
        <v>0.58139534883720934</v>
      </c>
      <c r="S10" s="12" t="str">
        <f t="shared" si="9"/>
        <v>Best</v>
      </c>
      <c r="T10" s="63">
        <f>Sheet1!W15</f>
        <v>1</v>
      </c>
      <c r="U10" s="75">
        <f t="shared" si="10"/>
        <v>2.3255813953488372E-2</v>
      </c>
      <c r="V10" s="15">
        <f t="shared" si="11"/>
        <v>0.48837209302325585</v>
      </c>
      <c r="Z10" s="50"/>
    </row>
    <row r="11" spans="1:26">
      <c r="A11" s="8"/>
      <c r="B11" s="2" t="s">
        <v>25</v>
      </c>
      <c r="C11" s="63">
        <f>Sheet1!I16</f>
        <v>563</v>
      </c>
      <c r="D11" s="63">
        <f>Sheet1!K16</f>
        <v>565</v>
      </c>
      <c r="E11" s="63">
        <f>Sheet1!M16</f>
        <v>294</v>
      </c>
      <c r="F11" s="64">
        <f t="shared" si="1"/>
        <v>0.52035398230088492</v>
      </c>
      <c r="G11" s="12">
        <f t="shared" si="2"/>
        <v>0.67491457110312802</v>
      </c>
      <c r="H11" s="63">
        <f>Sheet1!O16</f>
        <v>289</v>
      </c>
      <c r="I11" s="64">
        <f t="shared" si="3"/>
        <v>0.98299319727891155</v>
      </c>
      <c r="J11" s="12">
        <f t="shared" si="4"/>
        <v>0.98299319727891155</v>
      </c>
      <c r="K11" s="63">
        <f>Sheet1!Q16</f>
        <v>139</v>
      </c>
      <c r="L11" s="64">
        <f t="shared" si="5"/>
        <v>0.48096885813148788</v>
      </c>
      <c r="M11" s="12">
        <f t="shared" si="6"/>
        <v>0.71786396736042957</v>
      </c>
      <c r="N11" s="63">
        <f>Sheet1!S16</f>
        <v>22</v>
      </c>
      <c r="O11" s="45">
        <f t="shared" si="7"/>
        <v>7.6124567474048443E-2</v>
      </c>
      <c r="P11" s="12" t="str">
        <f t="shared" ref="P11:P14" si="12">IF(O11=0,"----",IF(O11="Insuf Data","--",IF(O11=SMALL(O$5:O$14,COUNTIF(O$5:O$14,0)+1),"Best",(SMALL(O$5:O$14,COUNTIF(O$5:O$14,0)+1)/O11))))</f>
        <v>Best</v>
      </c>
      <c r="Q11" s="63">
        <f>Sheet1!U16</f>
        <v>151</v>
      </c>
      <c r="R11" s="45">
        <f t="shared" si="8"/>
        <v>0.52249134948096887</v>
      </c>
      <c r="S11" s="12">
        <f t="shared" si="9"/>
        <v>0.89868512110726639</v>
      </c>
      <c r="T11" s="63">
        <f>Sheet1!W16</f>
        <v>7</v>
      </c>
      <c r="U11" s="75">
        <f t="shared" si="10"/>
        <v>2.4221453287197232E-2</v>
      </c>
      <c r="V11" s="15">
        <f t="shared" si="11"/>
        <v>0.50865051903114189</v>
      </c>
    </row>
    <row r="12" spans="1:26">
      <c r="A12" s="8"/>
      <c r="B12" s="2" t="s">
        <v>26</v>
      </c>
      <c r="C12" s="63">
        <f>Sheet1!I17</f>
        <v>666</v>
      </c>
      <c r="D12" s="63">
        <f>Sheet1!K17</f>
        <v>667</v>
      </c>
      <c r="E12" s="63">
        <f>Sheet1!M17</f>
        <v>379</v>
      </c>
      <c r="F12" s="64">
        <f t="shared" si="1"/>
        <v>0.56821589205397305</v>
      </c>
      <c r="G12" s="12">
        <f t="shared" si="2"/>
        <v>0.73699288969376708</v>
      </c>
      <c r="H12" s="63">
        <f>Sheet1!O17</f>
        <v>372</v>
      </c>
      <c r="I12" s="64">
        <f t="shared" si="3"/>
        <v>0.98153034300791553</v>
      </c>
      <c r="J12" s="12">
        <f t="shared" si="4"/>
        <v>0.98153034300791553</v>
      </c>
      <c r="K12" s="63">
        <f>Sheet1!Q17</f>
        <v>172</v>
      </c>
      <c r="L12" s="64">
        <f t="shared" si="5"/>
        <v>0.46236559139784944</v>
      </c>
      <c r="M12" s="12">
        <f t="shared" si="6"/>
        <v>0.69009789760873042</v>
      </c>
      <c r="N12" s="63">
        <f>Sheet1!S17</f>
        <v>35</v>
      </c>
      <c r="O12" s="45">
        <f t="shared" si="7"/>
        <v>9.4086021505376344E-2</v>
      </c>
      <c r="P12" s="12">
        <f t="shared" si="12"/>
        <v>0.80909540286702919</v>
      </c>
      <c r="Q12" s="63">
        <f>Sheet1!U17</f>
        <v>160</v>
      </c>
      <c r="R12" s="45">
        <f t="shared" si="8"/>
        <v>0.43010752688172044</v>
      </c>
      <c r="S12" s="12">
        <f t="shared" si="9"/>
        <v>0.7397849462365591</v>
      </c>
      <c r="T12" s="63">
        <f>Sheet1!W17</f>
        <v>5</v>
      </c>
      <c r="U12" s="75">
        <f t="shared" si="10"/>
        <v>1.3440860215053764E-2</v>
      </c>
      <c r="V12" s="15">
        <f t="shared" si="11"/>
        <v>0.28225806451612906</v>
      </c>
    </row>
    <row r="13" spans="1:26">
      <c r="A13" s="8"/>
      <c r="B13" s="2" t="s">
        <v>27</v>
      </c>
      <c r="C13" s="63">
        <f>Sheet1!I18</f>
        <v>113</v>
      </c>
      <c r="D13" s="63">
        <f>Sheet1!K18</f>
        <v>113</v>
      </c>
      <c r="E13" s="63">
        <f>Sheet1!M18</f>
        <v>65</v>
      </c>
      <c r="F13" s="64">
        <f t="shared" si="1"/>
        <v>0.5752212389380531</v>
      </c>
      <c r="G13" s="12">
        <f t="shared" si="2"/>
        <v>0.74607903268202935</v>
      </c>
      <c r="H13" s="63">
        <f>Sheet1!O18</f>
        <v>65</v>
      </c>
      <c r="I13" s="64">
        <f t="shared" si="3"/>
        <v>1</v>
      </c>
      <c r="J13" s="12" t="str">
        <f t="shared" si="4"/>
        <v>Best</v>
      </c>
      <c r="K13" s="63">
        <f>Sheet1!Q18</f>
        <v>35</v>
      </c>
      <c r="L13" s="64">
        <f t="shared" si="5"/>
        <v>0.53846153846153844</v>
      </c>
      <c r="M13" s="12">
        <f t="shared" si="6"/>
        <v>0.80367393800229614</v>
      </c>
      <c r="N13" s="63">
        <f>Sheet1!S18</f>
        <v>10</v>
      </c>
      <c r="O13" s="45">
        <f t="shared" si="7"/>
        <v>0.15384615384615385</v>
      </c>
      <c r="P13" s="12">
        <f t="shared" si="12"/>
        <v>0.49480968858131485</v>
      </c>
      <c r="Q13" s="63">
        <f>Sheet1!U18</f>
        <v>28</v>
      </c>
      <c r="R13" s="45">
        <f t="shared" si="8"/>
        <v>0.43076923076923079</v>
      </c>
      <c r="S13" s="12">
        <f t="shared" si="9"/>
        <v>0.74092307692307691</v>
      </c>
      <c r="T13" s="63">
        <f>Sheet1!W18</f>
        <v>1</v>
      </c>
      <c r="U13" s="75">
        <f t="shared" si="10"/>
        <v>1.5384615384615385E-2</v>
      </c>
      <c r="V13" s="15">
        <f t="shared" si="11"/>
        <v>0.32307692307692309</v>
      </c>
    </row>
    <row r="14" spans="1:26" ht="15.75" thickBot="1">
      <c r="A14" s="6"/>
      <c r="B14" s="7" t="s">
        <v>28</v>
      </c>
      <c r="C14" s="61">
        <f>Sheet1!I19</f>
        <v>131</v>
      </c>
      <c r="D14" s="61">
        <f>Sheet1!K19</f>
        <v>131</v>
      </c>
      <c r="E14" s="61">
        <f>Sheet1!M19</f>
        <v>101</v>
      </c>
      <c r="F14" s="62">
        <f t="shared" si="1"/>
        <v>0.77099236641221369</v>
      </c>
      <c r="G14" s="13" t="str">
        <f t="shared" si="2"/>
        <v>Best</v>
      </c>
      <c r="H14" s="61">
        <f>Sheet1!O19</f>
        <v>100</v>
      </c>
      <c r="I14" s="62">
        <f t="shared" si="3"/>
        <v>0.99009900990099009</v>
      </c>
      <c r="J14" s="13">
        <f t="shared" si="4"/>
        <v>0.99009900990099009</v>
      </c>
      <c r="K14" s="61">
        <f>Sheet1!Q19</f>
        <v>67</v>
      </c>
      <c r="L14" s="62">
        <f t="shared" si="5"/>
        <v>0.67</v>
      </c>
      <c r="M14" s="13" t="str">
        <f t="shared" si="6"/>
        <v>Best</v>
      </c>
      <c r="N14" s="61">
        <f>Sheet1!S19</f>
        <v>12</v>
      </c>
      <c r="O14" s="46">
        <f t="shared" si="7"/>
        <v>0.12</v>
      </c>
      <c r="P14" s="12">
        <f t="shared" si="12"/>
        <v>0.63437139561707034</v>
      </c>
      <c r="Q14" s="61">
        <f>Sheet1!U19</f>
        <v>37</v>
      </c>
      <c r="R14" s="46">
        <f t="shared" si="8"/>
        <v>0.37</v>
      </c>
      <c r="S14" s="13">
        <f t="shared" si="9"/>
        <v>0.63639999999999997</v>
      </c>
      <c r="T14" s="61">
        <f>Sheet1!W19</f>
        <v>1</v>
      </c>
      <c r="U14" s="66">
        <f t="shared" si="10"/>
        <v>0.01</v>
      </c>
      <c r="V14" s="16">
        <f t="shared" si="11"/>
        <v>0.21000000000000002</v>
      </c>
    </row>
    <row r="15" spans="1:26">
      <c r="A15" s="3" t="s">
        <v>3</v>
      </c>
      <c r="B15" s="5" t="s">
        <v>29</v>
      </c>
      <c r="C15" s="59">
        <f>Sheet1!I21</f>
        <v>15</v>
      </c>
      <c r="D15" s="59">
        <f>Sheet1!K21</f>
        <v>15</v>
      </c>
      <c r="E15" s="59">
        <f>Sheet1!M21</f>
        <v>9</v>
      </c>
      <c r="F15" s="60">
        <f>IF(D15&lt;10,"Insuf Data",E15/D15)</f>
        <v>0.6</v>
      </c>
      <c r="G15" s="11">
        <f>IF(F15="Insuf Data","--",IF(F15=MAX(F$15:F$24),"Best",F15/(MAX(F$15:F$24))))</f>
        <v>0.77647058823529413</v>
      </c>
      <c r="H15" s="59">
        <f>Sheet1!O21</f>
        <v>8</v>
      </c>
      <c r="I15" s="60" t="str">
        <f>IF(E15&lt;10,"Insuf Data",H15/E15)</f>
        <v>Insuf Data</v>
      </c>
      <c r="J15" s="11" t="str">
        <f>IF(I15="Insuf Data","--",IF(I15=MAX(I$15:I$24),"Best",I15/(MAX(I$15:I$24))))</f>
        <v>--</v>
      </c>
      <c r="K15" s="59">
        <f>Sheet1!Q21</f>
        <v>5</v>
      </c>
      <c r="L15" s="60" t="str">
        <f>IF(H15&lt;10,"Insuf Data",K15/H15)</f>
        <v>Insuf Data</v>
      </c>
      <c r="M15" s="11" t="str">
        <f>IF(L15="Insuf Data","--",IF(L15=MAX(L$15:L$24),"Best",L15/(MAX(L$15:L$24))))</f>
        <v>--</v>
      </c>
      <c r="N15" s="59">
        <f>Sheet1!S21</f>
        <v>0</v>
      </c>
      <c r="O15" s="44" t="str">
        <f>IF(H15&lt;10,"Insuf Data",N15/H15)</f>
        <v>Insuf Data</v>
      </c>
      <c r="P15" s="11" t="str">
        <f>IF(O15=0,"----",IF(O15="Insuf Data","--",IF(O15=SMALL(O$15:O$24,COUNTIF(O$15:O$24,0)+1),"Best",(SMALL(O$15:O$24,COUNTIF(O$15:O$24,0)+1)/O15))))</f>
        <v>--</v>
      </c>
      <c r="Q15" s="59">
        <f>Sheet1!U21</f>
        <v>5</v>
      </c>
      <c r="R15" s="44" t="str">
        <f>IF(H15&lt;10,"Insuf Data",Q15/H15)</f>
        <v>Insuf Data</v>
      </c>
      <c r="S15" s="11" t="str">
        <f>IF(R15="Insuf Data","--",IF(R15=MAX(R$15:R$24),"Best",R15/(MAX(R$15:R$24))))</f>
        <v>--</v>
      </c>
      <c r="T15" s="59">
        <f>Sheet1!W21</f>
        <v>0</v>
      </c>
      <c r="U15" s="65" t="str">
        <f>IF(H15&lt;10,"Insuf Data",T15/H15)</f>
        <v>Insuf Data</v>
      </c>
      <c r="V15" s="14" t="str">
        <f>IF(U15="Insuf Data","--",IF(U15=MAX(U$15:U$24),"Best",U15/(MAX(U$15:U$24))))</f>
        <v>--</v>
      </c>
    </row>
    <row r="16" spans="1:26">
      <c r="A16" s="8"/>
      <c r="B16" s="2" t="s">
        <v>30</v>
      </c>
      <c r="C16" s="63">
        <f>Sheet1!I22</f>
        <v>22</v>
      </c>
      <c r="D16" s="63">
        <f>Sheet1!K22</f>
        <v>22</v>
      </c>
      <c r="E16" s="63">
        <f>Sheet1!M22</f>
        <v>17</v>
      </c>
      <c r="F16" s="64">
        <f t="shared" ref="F16:F36" si="13">IF(D16&lt;10,"Insuf Data",E16/D16)</f>
        <v>0.77272727272727271</v>
      </c>
      <c r="G16" s="12" t="str">
        <f t="shared" ref="G16:G24" si="14">IF(F16="Insuf Data","--",IF(F16=MAX(F$15:F$24),"Best",F16/(MAX(F$15:F$24))))</f>
        <v>Best</v>
      </c>
      <c r="H16" s="63">
        <f>Sheet1!O22</f>
        <v>13</v>
      </c>
      <c r="I16" s="64">
        <f t="shared" ref="I16:I24" si="15">IF(E16&lt;10,"Insuf Data",H16/E16)</f>
        <v>0.76470588235294112</v>
      </c>
      <c r="J16" s="12">
        <f t="shared" ref="J16:J23" si="16">IF(I16="Insuf Data","--",IF(I16=MAX(I$15:I$24),"Best",I16/(MAX(I$15:I$24))))</f>
        <v>0.76470588235294112</v>
      </c>
      <c r="K16" s="63">
        <f>Sheet1!Q22</f>
        <v>6</v>
      </c>
      <c r="L16" s="64">
        <f t="shared" ref="L16:L24" si="17">IF(H16&lt;10,"Insuf Data",K16/H16)</f>
        <v>0.46153846153846156</v>
      </c>
      <c r="M16" s="12">
        <f t="shared" ref="M16:M24" si="18">IF(L16="Insuf Data","--",IF(L16=MAX(L$15:L$24),"Best",L16/(MAX(L$15:L$24))))</f>
        <v>0.86800699300699302</v>
      </c>
      <c r="N16" s="63">
        <f>Sheet1!S22</f>
        <v>1</v>
      </c>
      <c r="O16" s="45">
        <f t="shared" ref="O16:O24" si="19">IF(H16&lt;10,"Insuf Data",N16/H16)</f>
        <v>7.6923076923076927E-2</v>
      </c>
      <c r="P16" s="12">
        <f t="shared" ref="P16:P24" si="20">IF(O16=0,"----",IF(O16="Insuf Data","--",IF(O16=SMALL(O$15:O$24,COUNTIF(O$15:O$24,0)+1),"Best",(SMALL(O$15:O$24,COUNTIF(O$15:O$24,0)+1)/O16))))</f>
        <v>0.79268292682926822</v>
      </c>
      <c r="Q16" s="63">
        <f>Sheet1!U22</f>
        <v>6</v>
      </c>
      <c r="R16" s="45">
        <f t="shared" ref="R16:R24" si="21">IF(H16&lt;10,"Insuf Data",Q16/H16)</f>
        <v>0.46153846153846156</v>
      </c>
      <c r="S16" s="12">
        <f t="shared" ref="S16:S24" si="22">IF(R16="Insuf Data","--",IF(R16=MAX(R$15:R$24),"Best",R16/(MAX(R$15:R$24))))</f>
        <v>0.81656804733727817</v>
      </c>
      <c r="T16" s="63">
        <f>Sheet1!W22</f>
        <v>0</v>
      </c>
      <c r="U16" s="75">
        <f t="shared" ref="U16:U24" si="23">IF(H16&lt;10,"Insuf Data",T16/H16)</f>
        <v>0</v>
      </c>
      <c r="V16" s="15">
        <f t="shared" ref="V16:V24" si="24">IF(U16="Insuf Data","--",IF(U16=MAX(U$15:U$24),"Best",U16/(MAX(U$15:U$24))))</f>
        <v>0</v>
      </c>
    </row>
    <row r="17" spans="1:22">
      <c r="A17" s="8"/>
      <c r="B17" s="2" t="s">
        <v>31</v>
      </c>
      <c r="C17" s="63">
        <f>Sheet1!I23</f>
        <v>146</v>
      </c>
      <c r="D17" s="63">
        <f>Sheet1!K23</f>
        <v>147</v>
      </c>
      <c r="E17" s="63">
        <f>Sheet1!M23</f>
        <v>83</v>
      </c>
      <c r="F17" s="64">
        <f t="shared" si="13"/>
        <v>0.56462585034013602</v>
      </c>
      <c r="G17" s="12">
        <f t="shared" si="14"/>
        <v>0.73069227691076433</v>
      </c>
      <c r="H17" s="63">
        <f>Sheet1!O23</f>
        <v>82</v>
      </c>
      <c r="I17" s="64">
        <f t="shared" si="15"/>
        <v>0.98795180722891562</v>
      </c>
      <c r="J17" s="12">
        <f t="shared" si="16"/>
        <v>0.98795180722891562</v>
      </c>
      <c r="K17" s="63">
        <f>Sheet1!Q23</f>
        <v>41</v>
      </c>
      <c r="L17" s="64">
        <f t="shared" si="17"/>
        <v>0.5</v>
      </c>
      <c r="M17" s="12">
        <f t="shared" si="18"/>
        <v>0.94034090909090906</v>
      </c>
      <c r="N17" s="63">
        <f>Sheet1!S23</f>
        <v>5</v>
      </c>
      <c r="O17" s="45">
        <f t="shared" si="19"/>
        <v>6.097560975609756E-2</v>
      </c>
      <c r="P17" s="12" t="str">
        <f t="shared" si="20"/>
        <v>Best</v>
      </c>
      <c r="Q17" s="63">
        <f>Sheet1!U23</f>
        <v>27</v>
      </c>
      <c r="R17" s="45">
        <f t="shared" si="21"/>
        <v>0.32926829268292684</v>
      </c>
      <c r="S17" s="12">
        <f t="shared" si="22"/>
        <v>0.58255159474671681</v>
      </c>
      <c r="T17" s="63">
        <f>Sheet1!W23</f>
        <v>2</v>
      </c>
      <c r="U17" s="75">
        <f t="shared" si="23"/>
        <v>2.4390243902439025E-2</v>
      </c>
      <c r="V17" s="15">
        <f t="shared" si="24"/>
        <v>0.71951219512195119</v>
      </c>
    </row>
    <row r="18" spans="1:22">
      <c r="A18" s="8"/>
      <c r="B18" s="2" t="s">
        <v>32</v>
      </c>
      <c r="C18" s="63">
        <f>Sheet1!I24</f>
        <v>168</v>
      </c>
      <c r="D18" s="63">
        <f>Sheet1!K24</f>
        <v>168</v>
      </c>
      <c r="E18" s="63">
        <f>Sheet1!M24</f>
        <v>94</v>
      </c>
      <c r="F18" s="64">
        <f t="shared" si="13"/>
        <v>0.55952380952380953</v>
      </c>
      <c r="G18" s="12">
        <f t="shared" si="14"/>
        <v>0.72408963585434172</v>
      </c>
      <c r="H18" s="63">
        <f>Sheet1!O24</f>
        <v>93</v>
      </c>
      <c r="I18" s="64">
        <f t="shared" si="15"/>
        <v>0.98936170212765961</v>
      </c>
      <c r="J18" s="12">
        <f t="shared" si="16"/>
        <v>0.98936170212765961</v>
      </c>
      <c r="K18" s="63">
        <f>Sheet1!Q24</f>
        <v>41</v>
      </c>
      <c r="L18" s="64">
        <f t="shared" si="17"/>
        <v>0.44086021505376344</v>
      </c>
      <c r="M18" s="12">
        <f t="shared" si="18"/>
        <v>0.82911779081133918</v>
      </c>
      <c r="N18" s="63">
        <f>Sheet1!S24</f>
        <v>8</v>
      </c>
      <c r="O18" s="45">
        <f t="shared" si="19"/>
        <v>8.6021505376344093E-2</v>
      </c>
      <c r="P18" s="12">
        <f t="shared" si="20"/>
        <v>0.70884146341463405</v>
      </c>
      <c r="Q18" s="63">
        <f>Sheet1!U24</f>
        <v>30</v>
      </c>
      <c r="R18" s="45">
        <f t="shared" si="21"/>
        <v>0.32258064516129031</v>
      </c>
      <c r="S18" s="12">
        <f t="shared" si="22"/>
        <v>0.57071960297766755</v>
      </c>
      <c r="T18" s="63">
        <f>Sheet1!W24</f>
        <v>0</v>
      </c>
      <c r="U18" s="75">
        <f t="shared" si="23"/>
        <v>0</v>
      </c>
      <c r="V18" s="15">
        <f t="shared" si="24"/>
        <v>0</v>
      </c>
    </row>
    <row r="19" spans="1:22">
      <c r="A19" s="8"/>
      <c r="B19" s="2" t="s">
        <v>33</v>
      </c>
      <c r="C19" s="63">
        <f>Sheet1!I25</f>
        <v>128</v>
      </c>
      <c r="D19" s="63">
        <f>Sheet1!K25</f>
        <v>128</v>
      </c>
      <c r="E19" s="63">
        <f>Sheet1!M25</f>
        <v>66</v>
      </c>
      <c r="F19" s="64">
        <f t="shared" si="13"/>
        <v>0.515625</v>
      </c>
      <c r="G19" s="12">
        <f t="shared" si="14"/>
        <v>0.66727941176470595</v>
      </c>
      <c r="H19" s="63">
        <f>Sheet1!O25</f>
        <v>65</v>
      </c>
      <c r="I19" s="64">
        <f t="shared" si="15"/>
        <v>0.98484848484848486</v>
      </c>
      <c r="J19" s="12">
        <f t="shared" si="16"/>
        <v>0.98484848484848486</v>
      </c>
      <c r="K19" s="63">
        <f>Sheet1!Q25</f>
        <v>25</v>
      </c>
      <c r="L19" s="64">
        <f t="shared" si="17"/>
        <v>0.38461538461538464</v>
      </c>
      <c r="M19" s="12">
        <f t="shared" si="18"/>
        <v>0.72333916083916083</v>
      </c>
      <c r="N19" s="63">
        <f>Sheet1!S25</f>
        <v>10</v>
      </c>
      <c r="O19" s="45">
        <f t="shared" si="19"/>
        <v>0.15384615384615385</v>
      </c>
      <c r="P19" s="12">
        <f t="shared" si="20"/>
        <v>0.39634146341463411</v>
      </c>
      <c r="Q19" s="63">
        <f>Sheet1!U25</f>
        <v>34</v>
      </c>
      <c r="R19" s="45">
        <f t="shared" si="21"/>
        <v>0.52307692307692311</v>
      </c>
      <c r="S19" s="12">
        <f t="shared" si="22"/>
        <v>0.92544378698224861</v>
      </c>
      <c r="T19" s="63">
        <f>Sheet1!W25</f>
        <v>1</v>
      </c>
      <c r="U19" s="75">
        <f t="shared" si="23"/>
        <v>1.5384615384615385E-2</v>
      </c>
      <c r="V19" s="15">
        <f t="shared" si="24"/>
        <v>0.4538461538461539</v>
      </c>
    </row>
    <row r="20" spans="1:22">
      <c r="A20" s="8"/>
      <c r="B20" s="2" t="s">
        <v>34</v>
      </c>
      <c r="C20" s="63">
        <f>Sheet1!I26</f>
        <v>131</v>
      </c>
      <c r="D20" s="63">
        <f>Sheet1!K26</f>
        <v>131</v>
      </c>
      <c r="E20" s="63">
        <f>Sheet1!M26</f>
        <v>59</v>
      </c>
      <c r="F20" s="64">
        <f t="shared" si="13"/>
        <v>0.45038167938931295</v>
      </c>
      <c r="G20" s="12">
        <f t="shared" si="14"/>
        <v>0.58284687920969913</v>
      </c>
      <c r="H20" s="63">
        <f>Sheet1!O26</f>
        <v>59</v>
      </c>
      <c r="I20" s="64">
        <f t="shared" si="15"/>
        <v>1</v>
      </c>
      <c r="J20" s="12" t="str">
        <f t="shared" si="16"/>
        <v>Best</v>
      </c>
      <c r="K20" s="63">
        <f>Sheet1!Q26</f>
        <v>24</v>
      </c>
      <c r="L20" s="64">
        <f t="shared" si="17"/>
        <v>0.40677966101694918</v>
      </c>
      <c r="M20" s="12">
        <f t="shared" si="18"/>
        <v>0.76502311248073962</v>
      </c>
      <c r="N20" s="63">
        <f>Sheet1!S26</f>
        <v>7</v>
      </c>
      <c r="O20" s="45">
        <f t="shared" si="19"/>
        <v>0.11864406779661017</v>
      </c>
      <c r="P20" s="12">
        <f t="shared" si="20"/>
        <v>0.51393728222996515</v>
      </c>
      <c r="Q20" s="63">
        <f>Sheet1!U26</f>
        <v>20</v>
      </c>
      <c r="R20" s="45">
        <f t="shared" si="21"/>
        <v>0.33898305084745761</v>
      </c>
      <c r="S20" s="12">
        <f t="shared" si="22"/>
        <v>0.59973924380704047</v>
      </c>
      <c r="T20" s="63">
        <f>Sheet1!W26</f>
        <v>2</v>
      </c>
      <c r="U20" s="75">
        <f t="shared" si="23"/>
        <v>3.3898305084745763E-2</v>
      </c>
      <c r="V20" s="15" t="str">
        <f t="shared" si="24"/>
        <v>Best</v>
      </c>
    </row>
    <row r="21" spans="1:22">
      <c r="A21" s="8"/>
      <c r="B21" s="2" t="s">
        <v>35</v>
      </c>
      <c r="C21" s="63">
        <f>Sheet1!I27</f>
        <v>4</v>
      </c>
      <c r="D21" s="63">
        <f>Sheet1!K27</f>
        <v>4</v>
      </c>
      <c r="E21" s="63">
        <f>Sheet1!M27</f>
        <v>3</v>
      </c>
      <c r="F21" s="64" t="str">
        <f t="shared" si="13"/>
        <v>Insuf Data</v>
      </c>
      <c r="G21" s="12" t="str">
        <f t="shared" si="14"/>
        <v>--</v>
      </c>
      <c r="H21" s="63">
        <f>Sheet1!O27</f>
        <v>3</v>
      </c>
      <c r="I21" s="64" t="str">
        <f t="shared" si="15"/>
        <v>Insuf Data</v>
      </c>
      <c r="J21" s="12" t="str">
        <f t="shared" si="16"/>
        <v>--</v>
      </c>
      <c r="K21" s="63">
        <f>Sheet1!Q27</f>
        <v>0</v>
      </c>
      <c r="L21" s="64" t="str">
        <f t="shared" si="17"/>
        <v>Insuf Data</v>
      </c>
      <c r="M21" s="12" t="str">
        <f t="shared" si="18"/>
        <v>--</v>
      </c>
      <c r="N21" s="63">
        <f>Sheet1!S27</f>
        <v>1</v>
      </c>
      <c r="O21" s="45" t="str">
        <f t="shared" si="19"/>
        <v>Insuf Data</v>
      </c>
      <c r="P21" s="12" t="str">
        <f t="shared" si="20"/>
        <v>--</v>
      </c>
      <c r="Q21" s="63">
        <f>Sheet1!U27</f>
        <v>2</v>
      </c>
      <c r="R21" s="45" t="str">
        <f t="shared" si="21"/>
        <v>Insuf Data</v>
      </c>
      <c r="S21" s="12" t="str">
        <f t="shared" si="22"/>
        <v>--</v>
      </c>
      <c r="T21" s="63">
        <f>Sheet1!W27</f>
        <v>0</v>
      </c>
      <c r="U21" s="75" t="str">
        <f t="shared" si="23"/>
        <v>Insuf Data</v>
      </c>
      <c r="V21" s="15" t="str">
        <f t="shared" si="24"/>
        <v>--</v>
      </c>
    </row>
    <row r="22" spans="1:22">
      <c r="A22" s="8"/>
      <c r="B22" s="2" t="s">
        <v>36</v>
      </c>
      <c r="C22" s="63">
        <f>Sheet1!I28</f>
        <v>7</v>
      </c>
      <c r="D22" s="63">
        <f>Sheet1!K28</f>
        <v>7</v>
      </c>
      <c r="E22" s="63">
        <f>Sheet1!M28</f>
        <v>4</v>
      </c>
      <c r="F22" s="64" t="str">
        <f t="shared" si="13"/>
        <v>Insuf Data</v>
      </c>
      <c r="G22" s="12" t="str">
        <f t="shared" si="14"/>
        <v>--</v>
      </c>
      <c r="H22" s="63">
        <f>Sheet1!O28</f>
        <v>4</v>
      </c>
      <c r="I22" s="64" t="str">
        <f t="shared" si="15"/>
        <v>Insuf Data</v>
      </c>
      <c r="J22" s="12" t="str">
        <f t="shared" si="16"/>
        <v>--</v>
      </c>
      <c r="K22" s="63">
        <f>Sheet1!Q28</f>
        <v>1</v>
      </c>
      <c r="L22" s="64" t="str">
        <f t="shared" si="17"/>
        <v>Insuf Data</v>
      </c>
      <c r="M22" s="12" t="str">
        <f t="shared" si="18"/>
        <v>--</v>
      </c>
      <c r="N22" s="63">
        <f>Sheet1!S28</f>
        <v>1</v>
      </c>
      <c r="O22" s="45" t="str">
        <f t="shared" si="19"/>
        <v>Insuf Data</v>
      </c>
      <c r="P22" s="12" t="str">
        <f t="shared" si="20"/>
        <v>--</v>
      </c>
      <c r="Q22" s="63">
        <f>Sheet1!U28</f>
        <v>2</v>
      </c>
      <c r="R22" s="45" t="str">
        <f t="shared" si="21"/>
        <v>Insuf Data</v>
      </c>
      <c r="S22" s="12" t="str">
        <f t="shared" si="22"/>
        <v>--</v>
      </c>
      <c r="T22" s="63">
        <f>Sheet1!W28</f>
        <v>0</v>
      </c>
      <c r="U22" s="75" t="str">
        <f t="shared" si="23"/>
        <v>Insuf Data</v>
      </c>
      <c r="V22" s="15" t="str">
        <f t="shared" si="24"/>
        <v>--</v>
      </c>
    </row>
    <row r="23" spans="1:22">
      <c r="A23" s="8"/>
      <c r="B23" s="2" t="s">
        <v>37</v>
      </c>
      <c r="C23" s="63">
        <f>Sheet1!I29</f>
        <v>444</v>
      </c>
      <c r="D23" s="63">
        <f>Sheet1!K29</f>
        <v>445</v>
      </c>
      <c r="E23" s="63">
        <f>Sheet1!M29</f>
        <v>233</v>
      </c>
      <c r="F23" s="64">
        <f t="shared" si="13"/>
        <v>0.52359550561797752</v>
      </c>
      <c r="G23" s="12">
        <f t="shared" si="14"/>
        <v>0.67759418374091207</v>
      </c>
      <c r="H23" s="63">
        <f>Sheet1!O29</f>
        <v>230</v>
      </c>
      <c r="I23" s="64">
        <f t="shared" si="15"/>
        <v>0.98712446351931327</v>
      </c>
      <c r="J23" s="12">
        <f t="shared" si="16"/>
        <v>0.98712446351931327</v>
      </c>
      <c r="K23" s="63">
        <f>Sheet1!Q29</f>
        <v>115</v>
      </c>
      <c r="L23" s="64">
        <f t="shared" si="17"/>
        <v>0.5</v>
      </c>
      <c r="M23" s="12">
        <f t="shared" si="18"/>
        <v>0.94034090909090906</v>
      </c>
      <c r="N23" s="63">
        <f>Sheet1!S29</f>
        <v>20</v>
      </c>
      <c r="O23" s="45">
        <f t="shared" si="19"/>
        <v>8.6956521739130432E-2</v>
      </c>
      <c r="P23" s="12">
        <f t="shared" si="20"/>
        <v>0.70121951219512191</v>
      </c>
      <c r="Q23" s="63">
        <f>Sheet1!U29</f>
        <v>130</v>
      </c>
      <c r="R23" s="45">
        <f t="shared" si="21"/>
        <v>0.56521739130434778</v>
      </c>
      <c r="S23" s="12" t="str">
        <f t="shared" si="22"/>
        <v>Best</v>
      </c>
      <c r="T23" s="63">
        <f>Sheet1!W29</f>
        <v>6</v>
      </c>
      <c r="U23" s="75">
        <f t="shared" si="23"/>
        <v>2.6086956521739129E-2</v>
      </c>
      <c r="V23" s="15">
        <f t="shared" si="24"/>
        <v>0.76956521739130435</v>
      </c>
    </row>
    <row r="24" spans="1:22" ht="15.75" thickBot="1">
      <c r="A24" s="6"/>
      <c r="B24" s="7" t="s">
        <v>38</v>
      </c>
      <c r="C24" s="61">
        <f>Sheet1!I30</f>
        <v>547</v>
      </c>
      <c r="D24" s="61">
        <f>Sheet1!K30</f>
        <v>548</v>
      </c>
      <c r="E24" s="61">
        <f>Sheet1!M30</f>
        <v>335</v>
      </c>
      <c r="F24" s="62">
        <f t="shared" si="13"/>
        <v>0.61131386861313863</v>
      </c>
      <c r="G24" s="13">
        <f t="shared" si="14"/>
        <v>0.79111206526406175</v>
      </c>
      <c r="H24" s="61">
        <f>Sheet1!O30</f>
        <v>331</v>
      </c>
      <c r="I24" s="62">
        <f t="shared" si="15"/>
        <v>0.9880597014925373</v>
      </c>
      <c r="J24" s="13">
        <f t="shared" ref="J24" si="25">IF(I24=MAX(I$15:I$24),"Best",I24/(MAX(I$15:I$24)))</f>
        <v>0.9880597014925373</v>
      </c>
      <c r="K24" s="61">
        <f>Sheet1!Q30</f>
        <v>176</v>
      </c>
      <c r="L24" s="62">
        <f t="shared" si="17"/>
        <v>0.53172205438066467</v>
      </c>
      <c r="M24" s="13" t="str">
        <f t="shared" si="18"/>
        <v>Best</v>
      </c>
      <c r="N24" s="61">
        <f>Sheet1!S30</f>
        <v>30</v>
      </c>
      <c r="O24" s="46">
        <f t="shared" si="19"/>
        <v>9.0634441087613288E-2</v>
      </c>
      <c r="P24" s="13">
        <f t="shared" si="20"/>
        <v>0.6727642276422765</v>
      </c>
      <c r="Q24" s="61">
        <f>Sheet1!U30</f>
        <v>154</v>
      </c>
      <c r="R24" s="46">
        <f t="shared" si="21"/>
        <v>0.46525679758308158</v>
      </c>
      <c r="S24" s="13">
        <f t="shared" si="22"/>
        <v>0.82314664187775977</v>
      </c>
      <c r="T24" s="61">
        <f>Sheet1!W30</f>
        <v>5</v>
      </c>
      <c r="U24" s="66">
        <f t="shared" si="23"/>
        <v>1.5105740181268883E-2</v>
      </c>
      <c r="V24" s="16">
        <f t="shared" si="24"/>
        <v>0.44561933534743203</v>
      </c>
    </row>
    <row r="25" spans="1:22">
      <c r="A25" s="3" t="s">
        <v>4</v>
      </c>
      <c r="B25" s="5" t="s">
        <v>39</v>
      </c>
      <c r="C25" s="59">
        <f>Sheet1!I33</f>
        <v>53</v>
      </c>
      <c r="D25" s="59">
        <f>Sheet1!K33</f>
        <v>53</v>
      </c>
      <c r="E25" s="59">
        <f>Sheet1!M33</f>
        <v>20</v>
      </c>
      <c r="F25" s="60">
        <f t="shared" si="13"/>
        <v>0.37735849056603776</v>
      </c>
      <c r="G25" s="11">
        <f>IF(F25="Insuf Data","--",IF(F25=MAX(F$25:F$28),"Best",F25/(MAX(F$25:F$28))))</f>
        <v>0.54777845404747416</v>
      </c>
      <c r="H25" s="59">
        <f>Sheet1!O33</f>
        <v>18</v>
      </c>
      <c r="I25" s="60">
        <f>IF(E25&lt;10,"Insuf Data",H25/E25)</f>
        <v>0.9</v>
      </c>
      <c r="J25" s="11">
        <f>IF(I25="Insuf Data","--",IF(I25=MAX(I$25:I$28),"Best",I25/(MAX(I$25:I$28))))</f>
        <v>0.90957446808510645</v>
      </c>
      <c r="K25" s="59">
        <f>Sheet1!Q33</f>
        <v>6</v>
      </c>
      <c r="L25" s="60">
        <f>IF(H25&lt;10,"Insuf Data",K25/H25)</f>
        <v>0.33333333333333331</v>
      </c>
      <c r="M25" s="11">
        <f>IF(L25="Insuf Data","--",IF(L25=MAX(L$25:L$28),"Best",L25/(MAX(L$25:L$28))))</f>
        <v>0.66804979253112029</v>
      </c>
      <c r="N25" s="59">
        <f>Sheet1!S33</f>
        <v>1</v>
      </c>
      <c r="O25" s="44">
        <f>IF(H25&lt;10,"Insuf Data",N25/H25)</f>
        <v>5.5555555555555552E-2</v>
      </c>
      <c r="P25" s="11" t="str">
        <f>IF(O25=0,"----",IF(O25="Insuf Data","--",IF(O25=SMALL(O$25:O$28,COUNTIF(O$25:O$28,0)+1),"Best",(SMALL(O$25:O$28,COUNTIF(O$25:O$28,0)+1)/O25))))</f>
        <v>Best</v>
      </c>
      <c r="Q25" s="59">
        <f>Sheet1!U33</f>
        <v>11</v>
      </c>
      <c r="R25" s="44">
        <f>IF(H25&lt;10,"Insuf Data",Q25/H25)</f>
        <v>0.61111111111111116</v>
      </c>
      <c r="S25" s="11" t="str">
        <f>IF(R25="Insuf Data","--",IF(R25=MAX(R$25:R$28),"Best",R25/(MAX(R$25:R$28))))</f>
        <v>Best</v>
      </c>
      <c r="T25" s="59">
        <f>Sheet1!W33</f>
        <v>0</v>
      </c>
      <c r="U25" s="65">
        <f>IF(H25&lt;10,"Insuf Data",T25/H25)</f>
        <v>0</v>
      </c>
      <c r="V25" s="14">
        <f>IF(U25="Insuf Data","--",IF(U25=MAX(U$25:U$28),"Best",U25/(MAX(U$25:U$28))))</f>
        <v>0</v>
      </c>
    </row>
    <row r="26" spans="1:22">
      <c r="A26" s="8"/>
      <c r="B26" s="2" t="s">
        <v>40</v>
      </c>
      <c r="C26" s="63">
        <f>Sheet1!I34</f>
        <v>45</v>
      </c>
      <c r="D26" s="63">
        <f>Sheet1!K34</f>
        <v>45</v>
      </c>
      <c r="E26" s="63">
        <f>Sheet1!M34</f>
        <v>31</v>
      </c>
      <c r="F26" s="64">
        <f t="shared" si="13"/>
        <v>0.68888888888888888</v>
      </c>
      <c r="G26" s="12" t="str">
        <f t="shared" ref="G26:G28" si="26">IF(F26="Insuf Data","--",IF(F26=MAX(F$25:F$28),"Best",F26/(MAX(F$25:F$28))))</f>
        <v>Best</v>
      </c>
      <c r="H26" s="63">
        <f>Sheet1!O34</f>
        <v>29</v>
      </c>
      <c r="I26" s="64">
        <f t="shared" ref="I26:I28" si="27">IF(E26&lt;10,"Insuf Data",H26/E26)</f>
        <v>0.93548387096774188</v>
      </c>
      <c r="J26" s="12">
        <f t="shared" ref="J26:J28" si="28">IF(I26="Insuf Data","--",IF(I26=MAX(I$25:I$28),"Best",I26/(MAX(I$25:I$28))))</f>
        <v>0.94543582704186679</v>
      </c>
      <c r="K26" s="63">
        <f>Sheet1!Q34</f>
        <v>14</v>
      </c>
      <c r="L26" s="64">
        <f t="shared" ref="L26:L28" si="29">IF(H26&lt;10,"Insuf Data",K26/H26)</f>
        <v>0.48275862068965519</v>
      </c>
      <c r="M26" s="12">
        <f t="shared" ref="M26:M28" si="30">IF(L26="Insuf Data","--",IF(L26=MAX(L$25:L$28),"Best",L26/(MAX(L$25:L$28))))</f>
        <v>0.96752038918300198</v>
      </c>
      <c r="N26" s="63">
        <f>Sheet1!S34</f>
        <v>4</v>
      </c>
      <c r="O26" s="45">
        <f t="shared" ref="O26:O28" si="31">IF(H26&lt;10,"Insuf Data",N26/H26)</f>
        <v>0.13793103448275862</v>
      </c>
      <c r="P26" s="12">
        <f t="shared" ref="P26:P28" si="32">IF(O26=0,"----",IF(O26="Insuf Data","--",IF(O26=SMALL(O$25:O$28,COUNTIF(O$25:O$28,0)+1),"Best",(SMALL(O$25:O$28,COUNTIF(O$25:O$28,0)+1)/O26))))</f>
        <v>0.40277777777777773</v>
      </c>
      <c r="Q26" s="63">
        <f>Sheet1!U34</f>
        <v>16</v>
      </c>
      <c r="R26" s="45">
        <f t="shared" ref="R26:R28" si="33">IF(H26&lt;10,"Insuf Data",Q26/H26)</f>
        <v>0.55172413793103448</v>
      </c>
      <c r="S26" s="12">
        <f t="shared" ref="S26:S27" si="34">IF(R26="Insuf Data","--",IF(R26=MAX(R$25:R$28),"Best",R26/(MAX(R$25:R$28))))</f>
        <v>0.90282131661442</v>
      </c>
      <c r="T26" s="63">
        <f>Sheet1!W34</f>
        <v>0</v>
      </c>
      <c r="U26" s="75">
        <f t="shared" ref="U26:U28" si="35">IF(H26&lt;10,"Insuf Data",T26/H26)</f>
        <v>0</v>
      </c>
      <c r="V26" s="15">
        <f t="shared" ref="V26:V28" si="36">IF(U26="Insuf Data","--",IF(U26=MAX(U$25:U$28),"Best",U26/(MAX(U$25:U$28))))</f>
        <v>0</v>
      </c>
    </row>
    <row r="27" spans="1:22">
      <c r="A27" s="8"/>
      <c r="B27" s="2" t="s">
        <v>41</v>
      </c>
      <c r="C27" s="63">
        <f>Sheet1!I35</f>
        <v>730</v>
      </c>
      <c r="D27" s="63">
        <f>Sheet1!K35</f>
        <v>732</v>
      </c>
      <c r="E27" s="63">
        <f>Sheet1!M35</f>
        <v>380</v>
      </c>
      <c r="F27" s="64">
        <f t="shared" si="13"/>
        <v>0.51912568306010931</v>
      </c>
      <c r="G27" s="12">
        <f t="shared" si="26"/>
        <v>0.75356953992596509</v>
      </c>
      <c r="H27" s="63">
        <f>Sheet1!O35</f>
        <v>376</v>
      </c>
      <c r="I27" s="64">
        <f t="shared" si="27"/>
        <v>0.98947368421052628</v>
      </c>
      <c r="J27" s="12" t="str">
        <f t="shared" si="28"/>
        <v>Best</v>
      </c>
      <c r="K27" s="63">
        <f>Sheet1!Q35</f>
        <v>182</v>
      </c>
      <c r="L27" s="64">
        <f t="shared" si="29"/>
        <v>0.48404255319148937</v>
      </c>
      <c r="M27" s="12">
        <f t="shared" si="30"/>
        <v>0.97009358170742477</v>
      </c>
      <c r="N27" s="63">
        <f>Sheet1!S35</f>
        <v>36</v>
      </c>
      <c r="O27" s="45">
        <f t="shared" si="31"/>
        <v>9.5744680851063829E-2</v>
      </c>
      <c r="P27" s="12">
        <f t="shared" si="32"/>
        <v>0.58024691358024694</v>
      </c>
      <c r="Q27" s="63">
        <f>Sheet1!U35</f>
        <v>190</v>
      </c>
      <c r="R27" s="45">
        <f t="shared" si="33"/>
        <v>0.50531914893617025</v>
      </c>
      <c r="S27" s="12">
        <f t="shared" si="34"/>
        <v>0.82688588007736941</v>
      </c>
      <c r="T27" s="63">
        <f>Sheet1!W35</f>
        <v>9</v>
      </c>
      <c r="U27" s="75">
        <f t="shared" si="35"/>
        <v>2.3936170212765957E-2</v>
      </c>
      <c r="V27" s="15" t="str">
        <f t="shared" si="36"/>
        <v>Best</v>
      </c>
    </row>
    <row r="28" spans="1:22" ht="15.75" thickBot="1">
      <c r="A28" s="6"/>
      <c r="B28" s="7" t="s">
        <v>42</v>
      </c>
      <c r="C28" s="61">
        <f>Sheet1!I36</f>
        <v>863</v>
      </c>
      <c r="D28" s="61">
        <f>Sheet1!K36</f>
        <v>864</v>
      </c>
      <c r="E28" s="61">
        <f>Sheet1!M36</f>
        <v>490</v>
      </c>
      <c r="F28" s="62">
        <f t="shared" si="13"/>
        <v>0.56712962962962965</v>
      </c>
      <c r="G28" s="13">
        <f t="shared" si="26"/>
        <v>0.823252688172043</v>
      </c>
      <c r="H28" s="61">
        <f>Sheet1!O36</f>
        <v>483</v>
      </c>
      <c r="I28" s="62">
        <f t="shared" si="27"/>
        <v>0.98571428571428577</v>
      </c>
      <c r="J28" s="13">
        <f t="shared" si="28"/>
        <v>0.99620060790273568</v>
      </c>
      <c r="K28" s="61">
        <f>Sheet1!Q36</f>
        <v>241</v>
      </c>
      <c r="L28" s="62">
        <f t="shared" si="29"/>
        <v>0.49896480331262938</v>
      </c>
      <c r="M28" s="13" t="str">
        <f t="shared" si="30"/>
        <v>Best</v>
      </c>
      <c r="N28" s="61">
        <f>Sheet1!S36</f>
        <v>43</v>
      </c>
      <c r="O28" s="46">
        <f t="shared" si="31"/>
        <v>8.9026915113871632E-2</v>
      </c>
      <c r="P28" s="13">
        <f t="shared" si="32"/>
        <v>0.62403100775193798</v>
      </c>
      <c r="Q28" s="61">
        <f>Sheet1!U36</f>
        <v>203</v>
      </c>
      <c r="R28" s="46">
        <f t="shared" si="33"/>
        <v>0.42028985507246375</v>
      </c>
      <c r="S28" s="13">
        <f>IF(R28=MAX(R$25:R$28),"Best",R28/(MAX(R$25:R$28)))</f>
        <v>0.68774703557312244</v>
      </c>
      <c r="T28" s="61">
        <f>Sheet1!W36</f>
        <v>7</v>
      </c>
      <c r="U28" s="66">
        <f t="shared" si="35"/>
        <v>1.4492753623188406E-2</v>
      </c>
      <c r="V28" s="16">
        <f t="shared" si="36"/>
        <v>0.60547504025764898</v>
      </c>
    </row>
    <row r="29" spans="1:22">
      <c r="A29" s="3" t="s">
        <v>5</v>
      </c>
      <c r="B29" s="5" t="s">
        <v>43</v>
      </c>
      <c r="C29" s="59">
        <f>Sheet1!I39</f>
        <v>39</v>
      </c>
      <c r="D29" s="59">
        <f>Sheet1!K39</f>
        <v>39</v>
      </c>
      <c r="E29" s="59">
        <f>Sheet1!M39</f>
        <v>24</v>
      </c>
      <c r="F29" s="60">
        <f t="shared" si="13"/>
        <v>0.61538461538461542</v>
      </c>
      <c r="G29" s="11">
        <f>IF(F29="Insuf Data","--",IF(F29=MAX(F$29:F$32),"Best",F29/(MAX(F$29:F$32))))</f>
        <v>0.85780885780885785</v>
      </c>
      <c r="H29" s="59">
        <f>Sheet1!O39</f>
        <v>24</v>
      </c>
      <c r="I29" s="60">
        <f>IF(E29&lt;10,"Insuf Data",H29/E29)</f>
        <v>1</v>
      </c>
      <c r="J29" s="11" t="str">
        <f>IF(I29="Insuf Data","--",IF(I29=MAX(I$29:I$32),"Best",I29/(MAX(I$29:I$32))))</f>
        <v>Best</v>
      </c>
      <c r="K29" s="59">
        <f>Sheet1!Q39</f>
        <v>10</v>
      </c>
      <c r="L29" s="60">
        <f>IF(H29&lt;10,"Insuf Data",K29/H29)</f>
        <v>0.41666666666666669</v>
      </c>
      <c r="M29" s="11">
        <f>IF(L29="Insuf Data","--",IF(L29=MAX(L$29:L$32),"Best",L29/(MAX(L$29:L$32))))</f>
        <v>0.82457983193277318</v>
      </c>
      <c r="N29" s="59">
        <f>Sheet1!S39</f>
        <v>3</v>
      </c>
      <c r="O29" s="44">
        <f>IF(H29&lt;10,"Insuf Data",N29/H29)</f>
        <v>0.125</v>
      </c>
      <c r="P29" s="11">
        <f>IF(O29=0,"----",IF(O29="Insuf Data","--",IF(O29=SMALL(O$29:O$32,COUNTIF(O$29:O$32,0)+1),"Best",(SMALL(O$29:O$32,COUNTIF(O$29:O$32,0)+1)/O29))))</f>
        <v>0.72328767123287674</v>
      </c>
      <c r="Q29" s="59">
        <f>Sheet1!U39</f>
        <v>11</v>
      </c>
      <c r="R29" s="44">
        <f>IF(H29&lt;10,"Insuf Data",Q29/H29)</f>
        <v>0.45833333333333331</v>
      </c>
      <c r="S29" s="11">
        <f>IF(R29="Insuf Data","--",IF(R29=MAX(R$29:R$32),"Best",R29/(MAX(R$29:R$32))))</f>
        <v>0.88984929078014185</v>
      </c>
      <c r="T29" s="59">
        <f>Sheet1!W39</f>
        <v>1</v>
      </c>
      <c r="U29" s="65">
        <f>IF(H29&lt;10,"Insuf Data",T29/H29)</f>
        <v>4.1666666666666664E-2</v>
      </c>
      <c r="V29" s="14" t="str">
        <f>IF(U29="Insuf Data","--",IF(U29=MAX(U$29:U$32),"Best",U29/(MAX(U$29:U$32))))</f>
        <v>Best</v>
      </c>
    </row>
    <row r="30" spans="1:22">
      <c r="A30" s="8"/>
      <c r="B30" s="2" t="s">
        <v>44</v>
      </c>
      <c r="C30" s="63">
        <f>Sheet1!I40</f>
        <v>46</v>
      </c>
      <c r="D30" s="63">
        <f>Sheet1!K40</f>
        <v>46</v>
      </c>
      <c r="E30" s="63">
        <f>Sheet1!M40</f>
        <v>33</v>
      </c>
      <c r="F30" s="64">
        <f t="shared" si="13"/>
        <v>0.71739130434782605</v>
      </c>
      <c r="G30" s="12" t="str">
        <f t="shared" ref="G30:G32" si="37">IF(F30="Insuf Data","--",IF(F30=MAX(F$29:F$32),"Best",F30/(MAX(F$29:F$32))))</f>
        <v>Best</v>
      </c>
      <c r="H30" s="63">
        <f>Sheet1!O40</f>
        <v>32</v>
      </c>
      <c r="I30" s="64">
        <f t="shared" ref="I30:I32" si="38">IF(E30&lt;10,"Insuf Data",H30/E30)</f>
        <v>0.96969696969696972</v>
      </c>
      <c r="J30" s="12">
        <f t="shared" ref="J30:J32" si="39">IF(I30="Insuf Data","--",IF(I30=MAX(I$29:I$32),"Best",I30/(MAX(I$29:I$32))))</f>
        <v>0.96969696969696972</v>
      </c>
      <c r="K30" s="63">
        <f>Sheet1!Q40</f>
        <v>13</v>
      </c>
      <c r="L30" s="64">
        <f t="shared" ref="L30:L32" si="40">IF(H30&lt;10,"Insuf Data",K30/H30)</f>
        <v>0.40625</v>
      </c>
      <c r="M30" s="12">
        <f t="shared" ref="M30:M32" si="41">IF(L30="Insuf Data","--",IF(L30=MAX(L$29:L$32),"Best",L30/(MAX(L$29:L$32))))</f>
        <v>0.80396533613445376</v>
      </c>
      <c r="N30" s="63">
        <f>Sheet1!S40</f>
        <v>0</v>
      </c>
      <c r="O30" s="45">
        <f t="shared" ref="O30:O32" si="42">IF(H30&lt;10,"Insuf Data",N30/H30)</f>
        <v>0</v>
      </c>
      <c r="P30" s="12" t="str">
        <f t="shared" ref="P30:P32" si="43">IF(O30=0,"----",IF(O30="Insuf Data","--",IF(O30=SMALL(O$29:O$32,COUNTIF(O$29:O$32,0)+1),"Best",(SMALL(O$29:O$32,COUNTIF(O$29:O$32,0)+1)/O30))))</f>
        <v>----</v>
      </c>
      <c r="Q30" s="63">
        <f>Sheet1!U40</f>
        <v>11</v>
      </c>
      <c r="R30" s="45">
        <f t="shared" ref="R30:R32" si="44">IF(H30&lt;10,"Insuf Data",Q30/H30)</f>
        <v>0.34375</v>
      </c>
      <c r="S30" s="12">
        <f t="shared" ref="S30:S32" si="45">IF(R30="Insuf Data","--",IF(R30=MAX(R$29:R$32),"Best",R30/(MAX(R$29:R$32))))</f>
        <v>0.66738696808510634</v>
      </c>
      <c r="T30" s="63">
        <f>Sheet1!W40</f>
        <v>0</v>
      </c>
      <c r="U30" s="75">
        <f t="shared" ref="U30:U32" si="46">IF(H30&lt;10,"Insuf Data",T30/H30)</f>
        <v>0</v>
      </c>
      <c r="V30" s="15">
        <f t="shared" ref="V30:V32" si="47">IF(U30="Insuf Data","--",IF(U30=MAX(U$29:U$32),"Best",U30/(MAX(U$29:U$32))))</f>
        <v>0</v>
      </c>
    </row>
    <row r="31" spans="1:22">
      <c r="A31" s="8"/>
      <c r="B31" s="2" t="s">
        <v>45</v>
      </c>
      <c r="C31" s="63">
        <f>Sheet1!I41</f>
        <v>731</v>
      </c>
      <c r="D31" s="63">
        <f>Sheet1!K41</f>
        <v>733</v>
      </c>
      <c r="E31" s="63">
        <f>Sheet1!M41</f>
        <v>371</v>
      </c>
      <c r="F31" s="64">
        <f t="shared" si="13"/>
        <v>0.50613915416098232</v>
      </c>
      <c r="G31" s="12">
        <f t="shared" si="37"/>
        <v>0.70552730580015721</v>
      </c>
      <c r="H31" s="63">
        <f>Sheet1!O41</f>
        <v>365</v>
      </c>
      <c r="I31" s="64">
        <f t="shared" si="38"/>
        <v>0.98382749326145558</v>
      </c>
      <c r="J31" s="12">
        <f t="shared" si="39"/>
        <v>0.98382749326145558</v>
      </c>
      <c r="K31" s="63">
        <f>Sheet1!Q41</f>
        <v>176</v>
      </c>
      <c r="L31" s="64">
        <f t="shared" si="40"/>
        <v>0.48219178082191783</v>
      </c>
      <c r="M31" s="12">
        <f t="shared" si="41"/>
        <v>0.95425348221480377</v>
      </c>
      <c r="N31" s="63">
        <f>Sheet1!S41</f>
        <v>33</v>
      </c>
      <c r="O31" s="45">
        <f t="shared" si="42"/>
        <v>9.0410958904109592E-2</v>
      </c>
      <c r="P31" s="12" t="str">
        <f t="shared" si="43"/>
        <v>Best</v>
      </c>
      <c r="Q31" s="63">
        <f>Sheet1!U41</f>
        <v>188</v>
      </c>
      <c r="R31" s="45">
        <f t="shared" si="44"/>
        <v>0.51506849315068493</v>
      </c>
      <c r="S31" s="12" t="str">
        <f t="shared" si="45"/>
        <v>Best</v>
      </c>
      <c r="T31" s="63">
        <f>Sheet1!W41</f>
        <v>8</v>
      </c>
      <c r="U31" s="75">
        <f t="shared" si="46"/>
        <v>2.1917808219178082E-2</v>
      </c>
      <c r="V31" s="15">
        <f t="shared" si="47"/>
        <v>0.52602739726027403</v>
      </c>
    </row>
    <row r="32" spans="1:22" ht="15.75" thickBot="1">
      <c r="A32" s="6"/>
      <c r="B32" s="7" t="s">
        <v>46</v>
      </c>
      <c r="C32" s="61">
        <f>Sheet1!I42</f>
        <v>846</v>
      </c>
      <c r="D32" s="61">
        <f>Sheet1!K42</f>
        <v>847</v>
      </c>
      <c r="E32" s="61">
        <f>Sheet1!M42</f>
        <v>479</v>
      </c>
      <c r="F32" s="62">
        <f t="shared" si="13"/>
        <v>0.56552538370720185</v>
      </c>
      <c r="G32" s="13">
        <f t="shared" si="37"/>
        <v>0.78830811062216022</v>
      </c>
      <c r="H32" s="61">
        <f>Sheet1!O42</f>
        <v>471</v>
      </c>
      <c r="I32" s="62">
        <f t="shared" si="38"/>
        <v>0.98329853862212946</v>
      </c>
      <c r="J32" s="13">
        <f t="shared" si="39"/>
        <v>0.98329853862212946</v>
      </c>
      <c r="K32" s="61">
        <f>Sheet1!Q42</f>
        <v>238</v>
      </c>
      <c r="L32" s="62">
        <f t="shared" si="40"/>
        <v>0.50530785562632696</v>
      </c>
      <c r="M32" s="13" t="str">
        <f t="shared" si="41"/>
        <v>Best</v>
      </c>
      <c r="N32" s="61">
        <f>Sheet1!S42</f>
        <v>46</v>
      </c>
      <c r="O32" s="46">
        <f t="shared" si="42"/>
        <v>9.7664543524416142E-2</v>
      </c>
      <c r="P32" s="13">
        <f t="shared" si="43"/>
        <v>0.92572960095294821</v>
      </c>
      <c r="Q32" s="61">
        <f>Sheet1!U42</f>
        <v>205</v>
      </c>
      <c r="R32" s="46">
        <f t="shared" si="44"/>
        <v>0.43524416135881105</v>
      </c>
      <c r="S32" s="13">
        <f t="shared" si="45"/>
        <v>0.84502190902109597</v>
      </c>
      <c r="T32" s="61">
        <f>Sheet1!W42</f>
        <v>6</v>
      </c>
      <c r="U32" s="66">
        <f t="shared" si="46"/>
        <v>1.2738853503184714E-2</v>
      </c>
      <c r="V32" s="16">
        <f t="shared" si="47"/>
        <v>0.30573248407643316</v>
      </c>
    </row>
    <row r="33" spans="1:22">
      <c r="A33" s="3" t="s">
        <v>6</v>
      </c>
      <c r="B33" s="5" t="s">
        <v>43</v>
      </c>
      <c r="C33" s="59">
        <f>Sheet1!I45</f>
        <v>52</v>
      </c>
      <c r="D33" s="59">
        <f>Sheet1!K45</f>
        <v>52</v>
      </c>
      <c r="E33" s="59">
        <f>Sheet1!M45</f>
        <v>38</v>
      </c>
      <c r="F33" s="60">
        <f t="shared" si="13"/>
        <v>0.73076923076923073</v>
      </c>
      <c r="G33" s="11" t="str">
        <f>IF(F33="Insuf Data","--",IF(F33=MAX(F$33:F$36),"Best",F33/(MAX(F$33:F$36))))</f>
        <v>Best</v>
      </c>
      <c r="H33" s="59">
        <f>Sheet1!O45</f>
        <v>35</v>
      </c>
      <c r="I33" s="60">
        <f>IF(E33&lt;10,"Insuf Data",H33/E33)</f>
        <v>0.92105263157894735</v>
      </c>
      <c r="J33" s="11">
        <f>IF(I33="Insuf Data","--",IF(I33=MAX(I$33:I$36),"Best",I33/(MAX(I$33:I$36))))</f>
        <v>0.92868566443733636</v>
      </c>
      <c r="K33" s="59">
        <f>Sheet1!Q45</f>
        <v>17</v>
      </c>
      <c r="L33" s="44">
        <f>IF(H33&lt;10,"Insuf Data",K33/H33)</f>
        <v>0.48571428571428571</v>
      </c>
      <c r="M33" s="11">
        <f>IF(L33="Insuf Data","--",IF(L33=MAX(L$33:L$36),"Best",L33/(MAX(L$33:L$36))))</f>
        <v>0.81964285714285723</v>
      </c>
      <c r="N33" s="59">
        <f>Sheet1!S45</f>
        <v>2</v>
      </c>
      <c r="O33" s="44">
        <f>IF(H33&lt;10,"Insuf Data",N33/H33)</f>
        <v>5.7142857142857141E-2</v>
      </c>
      <c r="P33" s="11" t="str">
        <f>IF(O33=0,"----",IF(O33="Insuf Data","--",IF(O33=SMALL(O$33:O$36,COUNTIF(O$33:O$36,0)+1),"Best",(SMALL(O$33:O$36,COUNTIF(O$33:O$36,0)+1)/O33))))</f>
        <v>Best</v>
      </c>
      <c r="Q33" s="59">
        <f>Sheet1!U45</f>
        <v>12</v>
      </c>
      <c r="R33" s="44">
        <f>IF(H33&lt;10,"Insuf Data",Q33/H33)</f>
        <v>0.34285714285714286</v>
      </c>
      <c r="S33" s="11">
        <f>IF(R33="Insuf Data","--",IF(R33=MAX(R$33:R$36),"Best",R33/(MAX(R$33:R$36))))</f>
        <v>0.65323308270676694</v>
      </c>
      <c r="T33" s="59">
        <f>Sheet1!W45</f>
        <v>1</v>
      </c>
      <c r="U33" s="65">
        <f>IF(H33&lt;10,"Insuf Data",T33/H33)</f>
        <v>2.8571428571428571E-2</v>
      </c>
      <c r="V33" s="14" t="str">
        <f>IF(U33="Insuf Data","--",IF(U33=MAX(U$33:U$36),"Best",U33/(MAX(U$33:U$36))))</f>
        <v>Best</v>
      </c>
    </row>
    <row r="34" spans="1:22">
      <c r="A34" s="8"/>
      <c r="B34" s="2" t="s">
        <v>44</v>
      </c>
      <c r="C34" s="63">
        <f>Sheet1!I46</f>
        <v>42</v>
      </c>
      <c r="D34" s="63">
        <f>Sheet1!K46</f>
        <v>42</v>
      </c>
      <c r="E34" s="63">
        <f>Sheet1!M46</f>
        <v>30</v>
      </c>
      <c r="F34" s="64">
        <f t="shared" si="13"/>
        <v>0.7142857142857143</v>
      </c>
      <c r="G34" s="12">
        <f t="shared" ref="G34:G36" si="48">IF(F34="Insuf Data","--",IF(F34=MAX(F$33:F$36),"Best",F34/(MAX(F$33:F$36))))</f>
        <v>0.97744360902255645</v>
      </c>
      <c r="H34" s="63">
        <f>Sheet1!O46</f>
        <v>27</v>
      </c>
      <c r="I34" s="64">
        <f t="shared" ref="I34:I36" si="49">IF(E34&lt;10,"Insuf Data",H34/E34)</f>
        <v>0.9</v>
      </c>
      <c r="J34" s="12">
        <f t="shared" ref="J34:J36" si="50">IF(I34="Insuf Data","--",IF(I34=MAX(I$33:I$36),"Best",I34/(MAX(I$33:I$36))))</f>
        <v>0.90745856353591159</v>
      </c>
      <c r="K34" s="63">
        <f>Sheet1!Q46</f>
        <v>16</v>
      </c>
      <c r="L34" s="45">
        <f t="shared" ref="L34:L36" si="51">IF(H34&lt;10,"Insuf Data",K34/H34)</f>
        <v>0.59259259259259256</v>
      </c>
      <c r="M34" s="12" t="str">
        <f t="shared" ref="M34:M36" si="52">IF(L34="Insuf Data","--",IF(L34=MAX(L$33:L$36),"Best",L34/(MAX(L$33:L$36))))</f>
        <v>Best</v>
      </c>
      <c r="N34" s="63">
        <f>Sheet1!S46</f>
        <v>3</v>
      </c>
      <c r="O34" s="45">
        <f t="shared" ref="O34:O36" si="53">IF(H34&lt;10,"Insuf Data",N34/H34)</f>
        <v>0.1111111111111111</v>
      </c>
      <c r="P34" s="12">
        <f t="shared" ref="P34:P36" si="54">IF(O34=0,"----",IF(O34="Insuf Data","--",IF(O34=SMALL(O$33:O$36,COUNTIF(O$33:O$36,0)+1),"Best",(SMALL(O$33:O$36,COUNTIF(O$33:O$36,0)+1)/O34))))</f>
        <v>0.51428571428571435</v>
      </c>
      <c r="Q34" s="63">
        <f>Sheet1!U46</f>
        <v>4</v>
      </c>
      <c r="R34" s="45">
        <f t="shared" ref="R34:R36" si="55">IF(H34&lt;10,"Insuf Data",Q34/H34)</f>
        <v>0.14814814814814814</v>
      </c>
      <c r="S34" s="12">
        <f t="shared" ref="S34:S36" si="56">IF(R34="Insuf Data","--",IF(R34=MAX(R$33:R$36),"Best",R34/(MAX(R$33:R$36))))</f>
        <v>0.28226120857699805</v>
      </c>
      <c r="T34" s="63">
        <f>Sheet1!W46</f>
        <v>0</v>
      </c>
      <c r="U34" s="75">
        <f t="shared" ref="U34:U36" si="57">IF(H34&lt;10,"Insuf Data",T34/H34)</f>
        <v>0</v>
      </c>
      <c r="V34" s="15">
        <f t="shared" ref="V34:V36" si="58">IF(U34="Insuf Data","--",IF(U34=MAX(U$33:U$36),"Best",U34/(MAX(U$33:U$36))))</f>
        <v>0</v>
      </c>
    </row>
    <row r="35" spans="1:22">
      <c r="A35" s="8"/>
      <c r="B35" s="2" t="s">
        <v>45</v>
      </c>
      <c r="C35" s="63">
        <f>Sheet1!I47</f>
        <v>706</v>
      </c>
      <c r="D35" s="63">
        <f>Sheet1!K47</f>
        <v>708</v>
      </c>
      <c r="E35" s="63">
        <f>Sheet1!M47</f>
        <v>365</v>
      </c>
      <c r="F35" s="64">
        <f t="shared" si="13"/>
        <v>0.5155367231638418</v>
      </c>
      <c r="G35" s="12">
        <f t="shared" si="48"/>
        <v>0.70547130538209935</v>
      </c>
      <c r="H35" s="63">
        <f>Sheet1!O47</f>
        <v>362</v>
      </c>
      <c r="I35" s="64">
        <f t="shared" si="49"/>
        <v>0.99178082191780825</v>
      </c>
      <c r="J35" s="12" t="str">
        <f t="shared" si="50"/>
        <v>Best</v>
      </c>
      <c r="K35" s="63">
        <f>Sheet1!Q47</f>
        <v>174</v>
      </c>
      <c r="L35" s="45">
        <f t="shared" si="51"/>
        <v>0.48066298342541436</v>
      </c>
      <c r="M35" s="12">
        <f t="shared" si="52"/>
        <v>0.81111878453038677</v>
      </c>
      <c r="N35" s="63">
        <f>Sheet1!S47</f>
        <v>35</v>
      </c>
      <c r="O35" s="45">
        <f t="shared" si="53"/>
        <v>9.668508287292818E-2</v>
      </c>
      <c r="P35" s="12">
        <f t="shared" si="54"/>
        <v>0.59102040816326529</v>
      </c>
      <c r="Q35" s="63">
        <f>Sheet1!U47</f>
        <v>190</v>
      </c>
      <c r="R35" s="45">
        <f t="shared" si="55"/>
        <v>0.52486187845303867</v>
      </c>
      <c r="S35" s="12" t="str">
        <f t="shared" si="56"/>
        <v>Best</v>
      </c>
      <c r="T35" s="63">
        <f>Sheet1!W47</f>
        <v>9</v>
      </c>
      <c r="U35" s="75">
        <f t="shared" si="57"/>
        <v>2.4861878453038673E-2</v>
      </c>
      <c r="V35" s="15">
        <f t="shared" si="58"/>
        <v>0.87016574585635353</v>
      </c>
    </row>
    <row r="36" spans="1:22" ht="15.75" thickBot="1">
      <c r="A36" s="6"/>
      <c r="B36" s="7" t="s">
        <v>46</v>
      </c>
      <c r="C36" s="61">
        <f>Sheet1!I48</f>
        <v>835</v>
      </c>
      <c r="D36" s="61">
        <f>Sheet1!K48</f>
        <v>836</v>
      </c>
      <c r="E36" s="61">
        <f>Sheet1!M48</f>
        <v>494</v>
      </c>
      <c r="F36" s="62">
        <f t="shared" si="13"/>
        <v>0.59090909090909094</v>
      </c>
      <c r="G36" s="13">
        <f t="shared" si="48"/>
        <v>0.80861244019138767</v>
      </c>
      <c r="H36" s="61">
        <f>Sheet1!O48</f>
        <v>488</v>
      </c>
      <c r="I36" s="62">
        <f t="shared" si="49"/>
        <v>0.98785425101214575</v>
      </c>
      <c r="J36" s="13">
        <f t="shared" si="50"/>
        <v>0.99604088845147287</v>
      </c>
      <c r="K36" s="61">
        <f>Sheet1!Q48</f>
        <v>240</v>
      </c>
      <c r="L36" s="46">
        <f t="shared" si="51"/>
        <v>0.49180327868852458</v>
      </c>
      <c r="M36" s="13">
        <f t="shared" si="52"/>
        <v>0.82991803278688525</v>
      </c>
      <c r="N36" s="61">
        <f>Sheet1!S48</f>
        <v>44</v>
      </c>
      <c r="O36" s="46">
        <f t="shared" si="53"/>
        <v>9.0163934426229511E-2</v>
      </c>
      <c r="P36" s="13">
        <f t="shared" si="54"/>
        <v>0.63376623376623376</v>
      </c>
      <c r="Q36" s="61">
        <f>Sheet1!U48</f>
        <v>217</v>
      </c>
      <c r="R36" s="46">
        <f t="shared" si="55"/>
        <v>0.44467213114754101</v>
      </c>
      <c r="S36" s="13">
        <f t="shared" si="56"/>
        <v>0.84721742881794659</v>
      </c>
      <c r="T36" s="61">
        <f>Sheet1!W48</f>
        <v>7</v>
      </c>
      <c r="U36" s="66">
        <f t="shared" si="57"/>
        <v>1.4344262295081968E-2</v>
      </c>
      <c r="V36" s="16">
        <f t="shared" si="58"/>
        <v>0.50204918032786883</v>
      </c>
    </row>
    <row r="37" spans="1:22">
      <c r="C37" s="77" t="s">
        <v>83</v>
      </c>
    </row>
    <row r="38" spans="1:22">
      <c r="C38" s="77" t="s">
        <v>82</v>
      </c>
    </row>
  </sheetData>
  <sheetProtection selectLockedCells="1" selectUnlockedCells="1"/>
  <conditionalFormatting sqref="G3:G36 J3:J36 M3:M36 S3:S36 V3:V36 P3:P36">
    <cfRule type="cellIs" dxfId="0" priority="3" operator="lessThan">
      <formula>0.8</formula>
    </cfRule>
  </conditionalFormatting>
  <printOptions horizontalCentered="1"/>
  <pageMargins left="0.5" right="0.5" top="1" bottom="0.75" header="0.3" footer="0.3"/>
  <pageSetup paperSize="17" scale="93" pageOrder="overThenDown" orientation="landscape" r:id="rId1"/>
  <headerFooter>
    <oddHeader>&amp;L&amp;D  &amp;T&amp;C&amp;14&amp;F&amp;RPage &amp;P</oddHead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Y49"/>
  <sheetViews>
    <sheetView showGridLines="0" showRowColHeaders="0" tabSelected="1" zoomScaleNormal="100" workbookViewId="0">
      <selection activeCell="A28" sqref="A28"/>
    </sheetView>
  </sheetViews>
  <sheetFormatPr defaultRowHeight="15"/>
  <cols>
    <col min="1" max="1" width="9.140625" style="48"/>
    <col min="2" max="2" width="5.5703125" style="69" customWidth="1"/>
    <col min="3" max="3" width="78.7109375" style="47" customWidth="1"/>
    <col min="4" max="6" width="13.7109375" style="48" customWidth="1"/>
    <col min="7" max="7" width="13.7109375" style="49" customWidth="1"/>
    <col min="8" max="8" width="13.7109375" style="50" customWidth="1"/>
    <col min="9" max="23" width="13.7109375" style="48" customWidth="1"/>
    <col min="24" max="16384" width="9.140625" style="48"/>
  </cols>
  <sheetData>
    <row r="1" spans="2:23" ht="18.75">
      <c r="B1" s="83"/>
      <c r="C1" s="68" t="s">
        <v>80</v>
      </c>
    </row>
    <row r="2" spans="2:23">
      <c r="C2" s="84">
        <v>41046</v>
      </c>
    </row>
    <row r="3" spans="2:23" s="73" customFormat="1">
      <c r="B3" s="72"/>
      <c r="C3" s="74"/>
      <c r="G3" s="49"/>
      <c r="H3" s="50"/>
    </row>
    <row r="4" spans="2:23" s="73" customFormat="1">
      <c r="B4" s="72"/>
      <c r="C4" s="78" t="s">
        <v>84</v>
      </c>
      <c r="G4" s="49"/>
      <c r="H4" s="50"/>
    </row>
    <row r="5" spans="2:23">
      <c r="C5" s="78"/>
    </row>
    <row r="6" spans="2:23" s="47" customFormat="1" ht="29.25">
      <c r="B6" s="70"/>
      <c r="C6" s="79" t="s">
        <v>85</v>
      </c>
      <c r="D6" s="51"/>
      <c r="E6" s="51"/>
      <c r="F6" s="51"/>
      <c r="G6" s="52"/>
      <c r="H6" s="52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2:23" ht="44.25">
      <c r="B7" s="71"/>
      <c r="C7" s="79" t="s">
        <v>86</v>
      </c>
      <c r="G7" s="53"/>
      <c r="J7" s="54"/>
      <c r="K7" s="50"/>
      <c r="M7" s="54"/>
      <c r="N7" s="50"/>
      <c r="P7" s="55"/>
      <c r="Q7" s="50"/>
      <c r="S7" s="54"/>
      <c r="T7" s="50"/>
      <c r="V7" s="54"/>
      <c r="W7" s="50"/>
    </row>
    <row r="8" spans="2:23">
      <c r="B8" s="71"/>
      <c r="C8" s="76"/>
      <c r="G8" s="53"/>
      <c r="J8" s="54"/>
      <c r="K8" s="50"/>
      <c r="M8" s="54"/>
      <c r="N8" s="50"/>
      <c r="P8" s="55"/>
      <c r="Q8" s="50"/>
      <c r="S8" s="54"/>
      <c r="T8" s="50"/>
      <c r="V8" s="54"/>
      <c r="W8" s="50"/>
    </row>
    <row r="9" spans="2:23">
      <c r="B9" s="71"/>
      <c r="C9" s="76"/>
      <c r="G9" s="53"/>
      <c r="J9" s="54"/>
      <c r="K9" s="50"/>
      <c r="M9" s="54"/>
      <c r="N9" s="50"/>
      <c r="P9" s="54"/>
      <c r="Q9" s="50"/>
      <c r="S9" s="54"/>
      <c r="T9" s="50"/>
      <c r="V9" s="54"/>
      <c r="W9" s="50"/>
    </row>
    <row r="10" spans="2:23">
      <c r="B10" s="71"/>
      <c r="C10" s="80" t="s">
        <v>87</v>
      </c>
      <c r="G10" s="53"/>
      <c r="J10" s="54"/>
      <c r="K10" s="50"/>
      <c r="M10" s="54"/>
      <c r="N10" s="50"/>
      <c r="P10" s="54"/>
      <c r="Q10" s="50"/>
      <c r="S10" s="54"/>
      <c r="T10" s="50"/>
      <c r="V10" s="54"/>
      <c r="W10" s="50"/>
    </row>
    <row r="11" spans="2:23">
      <c r="B11" s="71"/>
      <c r="C11" s="81"/>
      <c r="G11" s="53"/>
      <c r="J11" s="54"/>
      <c r="K11" s="50"/>
      <c r="M11" s="54"/>
      <c r="N11" s="50"/>
      <c r="P11" s="54"/>
      <c r="Q11" s="50"/>
      <c r="S11" s="54"/>
      <c r="T11" s="50"/>
      <c r="V11" s="54"/>
      <c r="W11" s="50"/>
    </row>
    <row r="12" spans="2:23" ht="29.25">
      <c r="B12" s="71"/>
      <c r="C12" s="79" t="s">
        <v>88</v>
      </c>
      <c r="G12" s="53"/>
      <c r="J12" s="54"/>
      <c r="K12" s="50"/>
      <c r="M12" s="54"/>
      <c r="N12" s="50"/>
      <c r="P12" s="54"/>
      <c r="Q12" s="50"/>
      <c r="S12" s="54"/>
      <c r="T12" s="50"/>
      <c r="V12" s="54"/>
      <c r="W12" s="50"/>
    </row>
    <row r="13" spans="2:23">
      <c r="B13" s="71"/>
      <c r="C13" s="81"/>
      <c r="G13" s="53"/>
      <c r="J13" s="54"/>
      <c r="K13" s="50"/>
      <c r="M13" s="54"/>
      <c r="N13" s="50"/>
      <c r="P13" s="54"/>
      <c r="Q13" s="50"/>
      <c r="S13" s="54"/>
      <c r="T13" s="50"/>
      <c r="V13" s="54"/>
      <c r="W13" s="50"/>
    </row>
    <row r="14" spans="2:23" ht="30">
      <c r="B14" s="71"/>
      <c r="C14" s="79" t="s">
        <v>89</v>
      </c>
      <c r="G14" s="53"/>
      <c r="J14" s="54"/>
      <c r="K14" s="50"/>
      <c r="M14" s="54"/>
      <c r="N14" s="50"/>
      <c r="P14" s="54"/>
      <c r="Q14" s="50"/>
      <c r="S14" s="54"/>
      <c r="T14" s="50"/>
      <c r="V14" s="54"/>
      <c r="W14" s="50"/>
    </row>
    <row r="15" spans="2:23">
      <c r="B15" s="71"/>
      <c r="C15" s="79"/>
      <c r="G15" s="53"/>
      <c r="J15" s="54"/>
      <c r="K15" s="50"/>
      <c r="M15" s="54"/>
      <c r="N15" s="50"/>
      <c r="P15" s="54"/>
      <c r="Q15" s="50"/>
      <c r="S15" s="54"/>
      <c r="T15" s="50"/>
      <c r="V15" s="54"/>
      <c r="W15" s="50"/>
    </row>
    <row r="16" spans="2:23" ht="29.25">
      <c r="B16" s="71"/>
      <c r="C16" s="79" t="s">
        <v>90</v>
      </c>
      <c r="G16" s="53"/>
      <c r="J16" s="54"/>
      <c r="K16" s="50"/>
      <c r="M16" s="54"/>
      <c r="N16" s="50"/>
      <c r="P16" s="54"/>
      <c r="Q16" s="50"/>
      <c r="S16" s="54"/>
      <c r="T16" s="50"/>
      <c r="V16" s="54"/>
      <c r="W16" s="50"/>
    </row>
    <row r="17" spans="2:25">
      <c r="B17" s="71"/>
      <c r="C17" s="79"/>
      <c r="G17" s="53"/>
      <c r="J17" s="54"/>
      <c r="K17" s="50"/>
      <c r="M17" s="54"/>
      <c r="N17" s="50"/>
      <c r="P17" s="54"/>
      <c r="Q17" s="50"/>
      <c r="S17" s="54"/>
      <c r="T17" s="50"/>
      <c r="V17" s="54"/>
      <c r="W17" s="50"/>
    </row>
    <row r="18" spans="2:25" ht="43.5">
      <c r="B18" s="71"/>
      <c r="C18" s="79" t="s">
        <v>103</v>
      </c>
      <c r="G18" s="53"/>
      <c r="J18" s="54"/>
      <c r="K18" s="50"/>
      <c r="M18" s="54"/>
      <c r="N18" s="50"/>
      <c r="P18" s="54"/>
      <c r="Q18" s="50"/>
      <c r="S18" s="54"/>
      <c r="T18" s="50"/>
      <c r="V18" s="54"/>
      <c r="W18" s="50"/>
    </row>
    <row r="19" spans="2:25">
      <c r="B19" s="71"/>
      <c r="C19" s="79"/>
      <c r="G19" s="53"/>
      <c r="J19" s="54"/>
      <c r="K19" s="50"/>
      <c r="M19" s="54"/>
      <c r="N19" s="50"/>
      <c r="P19" s="54"/>
      <c r="Q19" s="50"/>
      <c r="S19" s="54"/>
      <c r="T19" s="50"/>
      <c r="V19" s="54"/>
      <c r="W19" s="50"/>
    </row>
    <row r="20" spans="2:25">
      <c r="B20" s="48"/>
      <c r="C20" s="79" t="s">
        <v>104</v>
      </c>
      <c r="G20" s="48"/>
      <c r="H20" s="48"/>
      <c r="I20" s="53"/>
      <c r="J20" s="50"/>
      <c r="L20" s="54"/>
      <c r="M20" s="50"/>
      <c r="O20" s="54"/>
      <c r="P20" s="50"/>
      <c r="R20" s="54"/>
      <c r="S20" s="50"/>
      <c r="U20" s="54"/>
      <c r="V20" s="50"/>
      <c r="X20" s="54"/>
      <c r="Y20" s="50"/>
    </row>
    <row r="21" spans="2:25">
      <c r="B21" s="71"/>
      <c r="C21" s="79"/>
      <c r="G21" s="53"/>
      <c r="J21" s="54"/>
      <c r="K21" s="50"/>
      <c r="M21" s="54"/>
      <c r="N21" s="50"/>
      <c r="P21" s="54"/>
      <c r="Q21" s="50"/>
      <c r="S21" s="54"/>
      <c r="T21" s="50"/>
      <c r="V21" s="54"/>
      <c r="W21" s="50"/>
    </row>
    <row r="22" spans="2:25">
      <c r="B22" s="71"/>
      <c r="C22" s="79" t="s">
        <v>91</v>
      </c>
      <c r="G22" s="53"/>
      <c r="J22" s="54"/>
      <c r="K22" s="50"/>
      <c r="M22" s="54"/>
      <c r="N22" s="50"/>
      <c r="P22" s="54"/>
      <c r="Q22" s="50"/>
      <c r="S22" s="54"/>
      <c r="T22" s="50"/>
      <c r="V22" s="54"/>
      <c r="W22" s="50"/>
    </row>
    <row r="23" spans="2:25">
      <c r="B23" s="71"/>
      <c r="C23" s="79"/>
      <c r="G23" s="53"/>
      <c r="J23" s="54"/>
      <c r="K23" s="50"/>
      <c r="M23" s="54"/>
      <c r="N23" s="50"/>
      <c r="P23" s="54"/>
      <c r="Q23" s="50"/>
      <c r="S23" s="54"/>
      <c r="T23" s="50"/>
      <c r="V23" s="54"/>
      <c r="W23" s="50"/>
    </row>
    <row r="24" spans="2:25" ht="98.25" customHeight="1">
      <c r="B24" s="71"/>
      <c r="C24" s="82" t="s">
        <v>92</v>
      </c>
      <c r="G24" s="53"/>
      <c r="J24" s="54"/>
      <c r="K24" s="50"/>
      <c r="M24" s="54"/>
      <c r="N24" s="50"/>
      <c r="P24" s="54"/>
      <c r="Q24" s="50"/>
      <c r="S24" s="54"/>
      <c r="T24" s="50"/>
      <c r="V24" s="54"/>
      <c r="W24" s="50"/>
    </row>
    <row r="25" spans="2:25">
      <c r="B25" s="71"/>
      <c r="C25" s="79"/>
      <c r="G25" s="53"/>
      <c r="J25" s="54"/>
      <c r="K25" s="50"/>
      <c r="M25" s="54"/>
      <c r="N25" s="50"/>
      <c r="P25" s="54"/>
      <c r="Q25" s="50"/>
      <c r="S25" s="54"/>
      <c r="T25" s="50"/>
      <c r="V25" s="54"/>
      <c r="W25" s="50"/>
    </row>
    <row r="26" spans="2:25" ht="58.5" customHeight="1">
      <c r="B26" s="71"/>
      <c r="C26" s="82" t="s">
        <v>93</v>
      </c>
      <c r="G26" s="53"/>
      <c r="J26" s="54"/>
      <c r="K26" s="50"/>
      <c r="M26" s="54"/>
      <c r="N26" s="50"/>
      <c r="P26" s="54"/>
      <c r="Q26" s="50"/>
      <c r="S26" s="54"/>
      <c r="T26" s="50"/>
      <c r="V26" s="54"/>
      <c r="W26" s="50"/>
    </row>
    <row r="27" spans="2:25">
      <c r="B27" s="71"/>
      <c r="C27" s="79"/>
      <c r="G27" s="53"/>
      <c r="J27" s="54"/>
      <c r="K27" s="50"/>
      <c r="M27" s="54"/>
      <c r="N27" s="50"/>
      <c r="P27" s="54"/>
      <c r="Q27" s="50"/>
      <c r="S27" s="54"/>
      <c r="T27" s="50"/>
      <c r="V27" s="54"/>
      <c r="W27" s="50"/>
    </row>
    <row r="28" spans="2:25">
      <c r="B28" s="71"/>
      <c r="C28" s="79"/>
      <c r="G28" s="53"/>
      <c r="J28" s="54"/>
      <c r="K28" s="50"/>
      <c r="M28" s="54"/>
      <c r="N28" s="50"/>
      <c r="P28" s="54"/>
      <c r="Q28" s="50"/>
      <c r="S28" s="54"/>
      <c r="T28" s="50"/>
      <c r="V28" s="54"/>
      <c r="W28" s="50"/>
    </row>
    <row r="29" spans="2:25">
      <c r="B29" s="71"/>
      <c r="C29" s="79" t="s">
        <v>94</v>
      </c>
      <c r="G29" s="53"/>
      <c r="J29" s="54"/>
      <c r="K29" s="50"/>
      <c r="M29" s="54"/>
      <c r="N29" s="50"/>
      <c r="P29" s="54"/>
      <c r="Q29" s="50"/>
      <c r="S29" s="54"/>
      <c r="T29" s="50"/>
      <c r="V29" s="54"/>
      <c r="W29" s="50"/>
    </row>
    <row r="30" spans="2:25">
      <c r="B30" s="71"/>
      <c r="C30" s="79"/>
      <c r="G30" s="53"/>
      <c r="J30" s="54"/>
      <c r="K30" s="50"/>
      <c r="M30" s="54"/>
      <c r="N30" s="50"/>
      <c r="P30" s="54"/>
      <c r="Q30" s="50"/>
      <c r="S30" s="54"/>
      <c r="T30" s="50"/>
      <c r="V30" s="54"/>
      <c r="W30" s="50"/>
    </row>
    <row r="31" spans="2:25">
      <c r="B31" s="71"/>
      <c r="C31" s="79" t="s">
        <v>95</v>
      </c>
      <c r="G31" s="53"/>
      <c r="J31" s="54"/>
      <c r="K31" s="50"/>
      <c r="M31" s="54"/>
      <c r="N31" s="50"/>
      <c r="P31" s="54"/>
      <c r="Q31" s="50"/>
      <c r="S31" s="54"/>
      <c r="T31" s="50"/>
      <c r="V31" s="54"/>
      <c r="W31" s="50"/>
    </row>
    <row r="32" spans="2:25">
      <c r="B32" s="71"/>
      <c r="C32" s="79"/>
      <c r="G32" s="53"/>
      <c r="J32" s="54"/>
      <c r="K32" s="50"/>
      <c r="M32" s="54"/>
      <c r="N32" s="50"/>
      <c r="P32" s="54"/>
      <c r="Q32" s="50"/>
      <c r="S32" s="54"/>
      <c r="T32" s="50"/>
      <c r="V32" s="54"/>
      <c r="W32" s="50"/>
    </row>
    <row r="33" spans="2:23">
      <c r="B33" s="71"/>
      <c r="C33" s="79" t="s">
        <v>96</v>
      </c>
      <c r="G33" s="53"/>
      <c r="J33" s="54"/>
      <c r="K33" s="50"/>
      <c r="M33" s="54"/>
      <c r="N33" s="50"/>
      <c r="P33" s="54"/>
      <c r="Q33" s="50"/>
      <c r="S33" s="54"/>
      <c r="T33" s="50"/>
      <c r="V33" s="54"/>
      <c r="W33" s="50"/>
    </row>
    <row r="34" spans="2:23">
      <c r="B34" s="71"/>
      <c r="C34" s="79"/>
      <c r="G34" s="53"/>
      <c r="J34" s="54"/>
      <c r="K34" s="50"/>
      <c r="M34" s="54"/>
      <c r="N34" s="50"/>
      <c r="P34" s="54"/>
      <c r="Q34" s="50"/>
      <c r="S34" s="54"/>
      <c r="T34" s="50"/>
      <c r="V34" s="54"/>
      <c r="W34" s="50"/>
    </row>
    <row r="35" spans="2:23" ht="45">
      <c r="B35" s="71"/>
      <c r="C35" s="79" t="s">
        <v>97</v>
      </c>
      <c r="G35" s="53"/>
      <c r="J35" s="54"/>
      <c r="K35" s="50"/>
      <c r="M35" s="54"/>
      <c r="N35" s="50"/>
      <c r="P35" s="54"/>
      <c r="Q35" s="50"/>
      <c r="S35" s="54"/>
      <c r="T35" s="50"/>
      <c r="V35" s="54"/>
      <c r="W35" s="50"/>
    </row>
    <row r="36" spans="2:23">
      <c r="B36" s="71"/>
      <c r="C36" s="79"/>
      <c r="G36" s="53"/>
      <c r="J36" s="54"/>
      <c r="K36" s="50"/>
      <c r="M36" s="54"/>
      <c r="N36" s="50"/>
      <c r="P36" s="54"/>
      <c r="Q36" s="50"/>
      <c r="S36" s="54"/>
      <c r="T36" s="50"/>
      <c r="V36" s="54"/>
      <c r="W36" s="50"/>
    </row>
    <row r="37" spans="2:23" ht="30">
      <c r="B37" s="71"/>
      <c r="C37" s="79" t="s">
        <v>98</v>
      </c>
      <c r="G37" s="53"/>
      <c r="J37" s="54"/>
      <c r="K37" s="50"/>
      <c r="M37" s="54"/>
      <c r="N37" s="50"/>
      <c r="P37" s="54"/>
      <c r="Q37" s="50"/>
      <c r="S37" s="54"/>
      <c r="T37" s="50"/>
      <c r="V37" s="54"/>
      <c r="W37" s="50"/>
    </row>
    <row r="38" spans="2:23">
      <c r="B38" s="71"/>
      <c r="C38" s="79"/>
      <c r="G38" s="53"/>
      <c r="J38" s="54"/>
      <c r="K38" s="50"/>
      <c r="M38" s="54"/>
      <c r="N38" s="50"/>
      <c r="P38" s="54"/>
      <c r="Q38" s="50"/>
      <c r="S38" s="54"/>
      <c r="T38" s="50"/>
      <c r="V38" s="54"/>
      <c r="W38" s="50"/>
    </row>
    <row r="39" spans="2:23" ht="73.5">
      <c r="B39" s="71"/>
      <c r="C39" s="79" t="s">
        <v>99</v>
      </c>
      <c r="G39" s="53"/>
      <c r="J39" s="54"/>
      <c r="K39" s="50"/>
      <c r="M39" s="54"/>
      <c r="N39" s="50"/>
      <c r="P39" s="54"/>
      <c r="Q39" s="50"/>
      <c r="S39" s="54"/>
      <c r="T39" s="50"/>
      <c r="V39" s="54"/>
      <c r="W39" s="50"/>
    </row>
    <row r="40" spans="2:23">
      <c r="B40" s="71"/>
      <c r="C40" s="79"/>
      <c r="G40" s="53"/>
      <c r="J40" s="54"/>
      <c r="K40" s="50"/>
      <c r="M40" s="54"/>
      <c r="N40" s="50"/>
      <c r="P40" s="54"/>
      <c r="Q40" s="50"/>
      <c r="S40" s="54"/>
      <c r="T40" s="50"/>
      <c r="V40" s="54"/>
      <c r="W40" s="50"/>
    </row>
    <row r="41" spans="2:23" ht="90">
      <c r="B41" s="71"/>
      <c r="C41" s="79" t="s">
        <v>100</v>
      </c>
      <c r="G41" s="53"/>
      <c r="J41" s="54"/>
      <c r="K41" s="50"/>
      <c r="M41" s="54"/>
      <c r="N41" s="50"/>
      <c r="P41" s="54"/>
      <c r="Q41" s="50"/>
      <c r="S41" s="54"/>
      <c r="T41" s="50"/>
      <c r="V41" s="54"/>
      <c r="W41" s="50"/>
    </row>
    <row r="42" spans="2:23">
      <c r="B42" s="71"/>
      <c r="C42" s="79"/>
      <c r="G42" s="53"/>
      <c r="J42" s="54"/>
      <c r="K42" s="50"/>
      <c r="M42" s="54"/>
      <c r="N42" s="50"/>
      <c r="P42" s="54"/>
      <c r="Q42" s="50"/>
      <c r="S42" s="54"/>
      <c r="T42" s="50"/>
      <c r="V42" s="54"/>
      <c r="W42" s="50"/>
    </row>
    <row r="43" spans="2:23" ht="29.25">
      <c r="B43" s="71"/>
      <c r="C43" s="79" t="s">
        <v>101</v>
      </c>
      <c r="G43" s="53"/>
      <c r="J43" s="54"/>
      <c r="K43" s="50"/>
      <c r="M43" s="54"/>
      <c r="N43" s="50"/>
      <c r="P43" s="54"/>
      <c r="Q43" s="50"/>
      <c r="S43" s="54"/>
      <c r="T43" s="50"/>
      <c r="V43" s="54"/>
      <c r="W43" s="50"/>
    </row>
    <row r="44" spans="2:23">
      <c r="B44" s="71"/>
      <c r="C44" s="79"/>
      <c r="G44" s="53"/>
      <c r="J44" s="54"/>
      <c r="K44" s="50"/>
      <c r="M44" s="54"/>
      <c r="N44" s="50"/>
      <c r="P44" s="54"/>
      <c r="Q44" s="50"/>
      <c r="S44" s="54"/>
      <c r="T44" s="50"/>
      <c r="V44" s="54"/>
      <c r="W44" s="50"/>
    </row>
    <row r="45" spans="2:23" ht="29.25">
      <c r="B45" s="71"/>
      <c r="C45" s="79" t="s">
        <v>102</v>
      </c>
      <c r="G45" s="53"/>
      <c r="J45" s="54"/>
      <c r="K45" s="50"/>
      <c r="M45" s="54"/>
      <c r="N45" s="50"/>
      <c r="P45" s="54"/>
      <c r="Q45" s="50"/>
      <c r="S45" s="54"/>
      <c r="T45" s="50"/>
      <c r="V45" s="54"/>
      <c r="W45" s="50"/>
    </row>
    <row r="46" spans="2:23">
      <c r="B46" s="71"/>
      <c r="G46" s="53"/>
      <c r="J46" s="54"/>
      <c r="K46" s="50"/>
      <c r="M46" s="54"/>
      <c r="N46" s="50"/>
      <c r="P46" s="54"/>
      <c r="Q46" s="50"/>
      <c r="S46" s="54"/>
      <c r="T46" s="50"/>
      <c r="V46" s="54"/>
      <c r="W46" s="50"/>
    </row>
    <row r="47" spans="2:23">
      <c r="B47" s="71"/>
      <c r="G47" s="53"/>
      <c r="J47" s="54"/>
      <c r="K47" s="50"/>
      <c r="M47" s="54"/>
      <c r="N47" s="50"/>
      <c r="P47" s="54"/>
      <c r="Q47" s="50"/>
      <c r="S47" s="54"/>
      <c r="T47" s="50"/>
      <c r="V47" s="54"/>
      <c r="W47" s="50"/>
    </row>
    <row r="48" spans="2:23">
      <c r="B48" s="71"/>
      <c r="G48" s="53"/>
      <c r="J48" s="54"/>
      <c r="K48" s="50"/>
      <c r="M48" s="54"/>
      <c r="N48" s="50"/>
      <c r="P48" s="54"/>
      <c r="Q48" s="50"/>
      <c r="S48" s="54"/>
      <c r="T48" s="50"/>
      <c r="V48" s="54"/>
      <c r="W48" s="50"/>
    </row>
    <row r="49" spans="2:2">
      <c r="B49" s="71"/>
    </row>
  </sheetData>
  <pageMargins left="0.7" right="0.7" top="0.75" bottom="0.75" header="0.3" footer="0.3"/>
  <pageSetup pageOrder="overThenDown" orientation="portrait" r:id="rId1"/>
  <rowBreaks count="1" manualBreakCount="1">
    <brk id="29" min="1" max="2" man="1"/>
  </rowBreaks>
  <colBreaks count="3" manualBreakCount="3">
    <brk id="8" max="1048575" man="1"/>
    <brk id="14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Adverse Impact Report</vt:lpstr>
      <vt:lpstr>Instructions</vt:lpstr>
      <vt:lpstr>Sheet2</vt:lpstr>
      <vt:lpstr>'Adverse Impact Report'!Print_Area</vt:lpstr>
      <vt:lpstr>Instructions!Print_Area</vt:lpstr>
      <vt:lpstr>'Adverse Impact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Kintu Nnambi</dc:creator>
  <cp:lastModifiedBy>khuber</cp:lastModifiedBy>
  <cp:lastPrinted>2011-09-30T00:14:50Z</cp:lastPrinted>
  <dcterms:created xsi:type="dcterms:W3CDTF">2011-06-03T20:50:39Z</dcterms:created>
  <dcterms:modified xsi:type="dcterms:W3CDTF">2012-05-17T17:43:26Z</dcterms:modified>
</cp:coreProperties>
</file>